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Chetnik\Desktop\Pulpit-stary\Mienie komunalne\wykonanie budżetu\Mienie jst '2021 wzorzec z 2020r\"/>
    </mc:Choice>
  </mc:AlternateContent>
  <bookViews>
    <workbookView xWindow="0" yWindow="0" windowWidth="20160" windowHeight="8472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1" l="1"/>
  <c r="I142" i="1"/>
  <c r="H142" i="1"/>
  <c r="G142" i="1"/>
  <c r="F142" i="1"/>
  <c r="E142" i="1"/>
  <c r="J108" i="1"/>
  <c r="I108" i="1"/>
  <c r="H108" i="1"/>
  <c r="G108" i="1"/>
  <c r="F108" i="1"/>
  <c r="E108" i="1"/>
  <c r="J77" i="1"/>
  <c r="I77" i="1"/>
  <c r="H77" i="1"/>
  <c r="G77" i="1"/>
  <c r="F77" i="1"/>
  <c r="E77" i="1"/>
  <c r="J39" i="1"/>
  <c r="I39" i="1"/>
  <c r="H39" i="1"/>
  <c r="G39" i="1"/>
  <c r="F39" i="1"/>
  <c r="E39" i="1"/>
  <c r="H131" i="1" l="1"/>
  <c r="J131" i="1" s="1"/>
  <c r="J133" i="1" s="1"/>
  <c r="I133" i="1"/>
  <c r="G133" i="1"/>
  <c r="F133" i="1"/>
  <c r="E133" i="1"/>
  <c r="H133" i="1" l="1"/>
  <c r="G123" i="1"/>
  <c r="E115" i="1"/>
  <c r="H76" i="1" l="1"/>
  <c r="J76" i="1" s="1"/>
  <c r="H72" i="1"/>
  <c r="J72" i="1" s="1"/>
  <c r="H46" i="1" l="1"/>
  <c r="J46" i="1" s="1"/>
  <c r="H36" i="1"/>
  <c r="J36" i="1" s="1"/>
  <c r="H150" i="1" l="1"/>
  <c r="I151" i="1"/>
  <c r="G151" i="1"/>
  <c r="E151" i="1"/>
  <c r="F151" i="1"/>
  <c r="J150" i="1" l="1"/>
  <c r="H111" i="1"/>
  <c r="J111" i="1" s="1"/>
  <c r="H112" i="1"/>
  <c r="J112" i="1" s="1"/>
  <c r="H63" i="1" l="1"/>
  <c r="J63" i="1" s="1"/>
  <c r="H73" i="1" l="1"/>
  <c r="J73" i="1" s="1"/>
  <c r="I18" i="1" l="1"/>
  <c r="I97" i="1" l="1"/>
  <c r="H94" i="1"/>
  <c r="J94" i="1" s="1"/>
  <c r="I89" i="1" l="1"/>
  <c r="I115" i="1"/>
  <c r="I81" i="1"/>
  <c r="I48" i="1" l="1"/>
  <c r="I61" i="1"/>
  <c r="I67" i="1"/>
  <c r="I55" i="1"/>
  <c r="I44" i="1"/>
  <c r="I130" i="1" l="1"/>
  <c r="I123" i="1"/>
  <c r="I31" i="1"/>
  <c r="I27" i="1" l="1"/>
  <c r="I153" i="1" s="1"/>
  <c r="G89" i="1" l="1"/>
  <c r="F89" i="1"/>
  <c r="E89" i="1"/>
  <c r="H82" i="1"/>
  <c r="J82" i="1" s="1"/>
  <c r="H128" i="1"/>
  <c r="J128" i="1" s="1"/>
  <c r="H24" i="1" l="1"/>
  <c r="H23" i="1"/>
  <c r="J24" i="1" l="1"/>
  <c r="J23" i="1"/>
  <c r="E130" i="1" l="1"/>
  <c r="G67" i="1"/>
  <c r="F67" i="1"/>
  <c r="E67" i="1"/>
  <c r="G55" i="1"/>
  <c r="F55" i="1"/>
  <c r="E55" i="1"/>
  <c r="H149" i="1" l="1"/>
  <c r="J149" i="1" s="1"/>
  <c r="H79" i="1" l="1"/>
  <c r="J79" i="1" s="1"/>
  <c r="H125" i="1" l="1"/>
  <c r="J125" i="1" s="1"/>
  <c r="H124" i="1"/>
  <c r="J124" i="1" s="1"/>
  <c r="G130" i="1"/>
  <c r="F130" i="1"/>
  <c r="H148" i="1" l="1"/>
  <c r="J148" i="1" s="1"/>
  <c r="H147" i="1"/>
  <c r="J147" i="1" s="1"/>
  <c r="H146" i="1"/>
  <c r="J146" i="1" s="1"/>
  <c r="H145" i="1"/>
  <c r="H141" i="1"/>
  <c r="H140" i="1"/>
  <c r="H137" i="1"/>
  <c r="H136" i="1"/>
  <c r="H135" i="1"/>
  <c r="J135" i="1" s="1"/>
  <c r="H134" i="1"/>
  <c r="H129" i="1"/>
  <c r="J129" i="1" s="1"/>
  <c r="H127" i="1"/>
  <c r="J127" i="1" s="1"/>
  <c r="H126" i="1"/>
  <c r="J126" i="1" s="1"/>
  <c r="F123" i="1"/>
  <c r="E123" i="1"/>
  <c r="H122" i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G115" i="1"/>
  <c r="F115" i="1"/>
  <c r="H114" i="1"/>
  <c r="J114" i="1" s="1"/>
  <c r="H113" i="1"/>
  <c r="J113" i="1" s="1"/>
  <c r="H110" i="1"/>
  <c r="J110" i="1" s="1"/>
  <c r="H109" i="1"/>
  <c r="J109" i="1" s="1"/>
  <c r="H107" i="1"/>
  <c r="J107" i="1" s="1"/>
  <c r="H106" i="1"/>
  <c r="J106" i="1" s="1"/>
  <c r="H105" i="1"/>
  <c r="J105" i="1" s="1"/>
  <c r="H104" i="1"/>
  <c r="J104" i="1" s="1"/>
  <c r="H102" i="1"/>
  <c r="J102" i="1" s="1"/>
  <c r="H101" i="1"/>
  <c r="J101" i="1" s="1"/>
  <c r="H100" i="1"/>
  <c r="J100" i="1" s="1"/>
  <c r="H99" i="1"/>
  <c r="J99" i="1" s="1"/>
  <c r="H98" i="1"/>
  <c r="G97" i="1"/>
  <c r="F97" i="1"/>
  <c r="E97" i="1"/>
  <c r="H96" i="1"/>
  <c r="J96" i="1" s="1"/>
  <c r="H95" i="1"/>
  <c r="J95" i="1" s="1"/>
  <c r="H93" i="1"/>
  <c r="J93" i="1" s="1"/>
  <c r="H92" i="1"/>
  <c r="J92" i="1" s="1"/>
  <c r="H91" i="1"/>
  <c r="J91" i="1" s="1"/>
  <c r="H90" i="1"/>
  <c r="J90" i="1" s="1"/>
  <c r="H88" i="1"/>
  <c r="J88" i="1" s="1"/>
  <c r="H87" i="1"/>
  <c r="J87" i="1" s="1"/>
  <c r="H86" i="1"/>
  <c r="H85" i="1"/>
  <c r="J85" i="1" s="1"/>
  <c r="H84" i="1"/>
  <c r="H83" i="1"/>
  <c r="J83" i="1" s="1"/>
  <c r="G81" i="1"/>
  <c r="F81" i="1"/>
  <c r="E81" i="1"/>
  <c r="H80" i="1"/>
  <c r="J80" i="1" s="1"/>
  <c r="H78" i="1"/>
  <c r="J78" i="1" s="1"/>
  <c r="H75" i="1"/>
  <c r="J75" i="1" s="1"/>
  <c r="H74" i="1"/>
  <c r="J74" i="1" s="1"/>
  <c r="H71" i="1"/>
  <c r="J71" i="1" s="1"/>
  <c r="H70" i="1"/>
  <c r="J70" i="1" s="1"/>
  <c r="H69" i="1"/>
  <c r="H66" i="1"/>
  <c r="J66" i="1" s="1"/>
  <c r="H65" i="1"/>
  <c r="J65" i="1" s="1"/>
  <c r="H64" i="1"/>
  <c r="H62" i="1"/>
  <c r="J62" i="1" s="1"/>
  <c r="G61" i="1"/>
  <c r="F61" i="1"/>
  <c r="E61" i="1"/>
  <c r="H60" i="1"/>
  <c r="J60" i="1" s="1"/>
  <c r="H59" i="1"/>
  <c r="J59" i="1" s="1"/>
  <c r="H58" i="1"/>
  <c r="J58" i="1" s="1"/>
  <c r="H57" i="1"/>
  <c r="J57" i="1" s="1"/>
  <c r="H56" i="1"/>
  <c r="J56" i="1" s="1"/>
  <c r="H54" i="1"/>
  <c r="H53" i="1"/>
  <c r="J53" i="1" s="1"/>
  <c r="H52" i="1"/>
  <c r="H51" i="1"/>
  <c r="J51" i="1" s="1"/>
  <c r="H50" i="1"/>
  <c r="J50" i="1" s="1"/>
  <c r="H49" i="1"/>
  <c r="J49" i="1" s="1"/>
  <c r="G48" i="1"/>
  <c r="F48" i="1"/>
  <c r="E48" i="1"/>
  <c r="H47" i="1"/>
  <c r="J47" i="1" s="1"/>
  <c r="H45" i="1"/>
  <c r="G44" i="1"/>
  <c r="F44" i="1"/>
  <c r="E44" i="1"/>
  <c r="H43" i="1"/>
  <c r="J43" i="1" s="1"/>
  <c r="H42" i="1"/>
  <c r="J42" i="1" s="1"/>
  <c r="H41" i="1"/>
  <c r="J41" i="1" s="1"/>
  <c r="H40" i="1"/>
  <c r="J40" i="1" s="1"/>
  <c r="H38" i="1"/>
  <c r="J38" i="1" s="1"/>
  <c r="H37" i="1"/>
  <c r="J37" i="1" s="1"/>
  <c r="H35" i="1"/>
  <c r="J35" i="1" s="1"/>
  <c r="H34" i="1"/>
  <c r="G31" i="1"/>
  <c r="F31" i="1"/>
  <c r="E31" i="1"/>
  <c r="H30" i="1"/>
  <c r="J30" i="1" s="1"/>
  <c r="H29" i="1"/>
  <c r="H28" i="1"/>
  <c r="J28" i="1" s="1"/>
  <c r="G27" i="1"/>
  <c r="F27" i="1"/>
  <c r="E27" i="1"/>
  <c r="H26" i="1"/>
  <c r="J26" i="1" s="1"/>
  <c r="H25" i="1"/>
  <c r="J25" i="1" s="1"/>
  <c r="H22" i="1"/>
  <c r="H21" i="1"/>
  <c r="J21" i="1" s="1"/>
  <c r="H20" i="1"/>
  <c r="J20" i="1" s="1"/>
  <c r="H19" i="1"/>
  <c r="J19" i="1" s="1"/>
  <c r="G18" i="1"/>
  <c r="F18" i="1"/>
  <c r="E18" i="1"/>
  <c r="H17" i="1"/>
  <c r="H16" i="1"/>
  <c r="H15" i="1"/>
  <c r="H14" i="1"/>
  <c r="H13" i="1"/>
  <c r="H12" i="1"/>
  <c r="J98" i="1" l="1"/>
  <c r="J34" i="1"/>
  <c r="J29" i="1"/>
  <c r="J31" i="1" s="1"/>
  <c r="G153" i="1"/>
  <c r="F153" i="1"/>
  <c r="J45" i="1"/>
  <c r="E153" i="1"/>
  <c r="J22" i="1"/>
  <c r="J27" i="1" s="1"/>
  <c r="J52" i="1"/>
  <c r="J16" i="1"/>
  <c r="J13" i="1"/>
  <c r="J84" i="1"/>
  <c r="J69" i="1"/>
  <c r="J64" i="1"/>
  <c r="J67" i="1" s="1"/>
  <c r="J14" i="1"/>
  <c r="J145" i="1"/>
  <c r="H151" i="1"/>
  <c r="J15" i="1"/>
  <c r="J86" i="1"/>
  <c r="J61" i="1"/>
  <c r="J130" i="1"/>
  <c r="J81" i="1"/>
  <c r="J123" i="1"/>
  <c r="J54" i="1"/>
  <c r="J115" i="1"/>
  <c r="J140" i="1"/>
  <c r="J17" i="1"/>
  <c r="J12" i="1"/>
  <c r="J44" i="1"/>
  <c r="J97" i="1"/>
  <c r="J141" i="1"/>
  <c r="J137" i="1"/>
  <c r="J136" i="1"/>
  <c r="J134" i="1"/>
  <c r="H67" i="1"/>
  <c r="H89" i="1"/>
  <c r="H55" i="1"/>
  <c r="H130" i="1"/>
  <c r="H123" i="1"/>
  <c r="H18" i="1"/>
  <c r="H81" i="1"/>
  <c r="H44" i="1"/>
  <c r="H97" i="1"/>
  <c r="H115" i="1"/>
  <c r="H31" i="1"/>
  <c r="H48" i="1"/>
  <c r="H61" i="1"/>
  <c r="H27" i="1"/>
  <c r="J89" i="1" l="1"/>
  <c r="J48" i="1"/>
  <c r="H153" i="1"/>
  <c r="J55" i="1"/>
  <c r="J151" i="1"/>
  <c r="J18" i="1"/>
  <c r="J153" i="1" l="1"/>
</calcChain>
</file>

<file path=xl/sharedStrings.xml><?xml version="1.0" encoding="utf-8"?>
<sst xmlns="http://schemas.openxmlformats.org/spreadsheetml/2006/main" count="276" uniqueCount="99">
  <si>
    <t xml:space="preserve">INFORMACJA O STANIE MIENIA JEDNOSTKI SAMORZĄDU TERYTORIALNEGO </t>
  </si>
  <si>
    <t>L.p.</t>
  </si>
  <si>
    <t>Nazwa jednostki 
lub zakładu</t>
  </si>
  <si>
    <t>Gr. śr.
trw.</t>
  </si>
  <si>
    <t>Nazwa mienia komunalnego</t>
  </si>
  <si>
    <t>zwiększenia</t>
  </si>
  <si>
    <t>zmniejszenia</t>
  </si>
  <si>
    <t>/brutto w zł/</t>
  </si>
  <si>
    <t>1.</t>
  </si>
  <si>
    <t>Miejskie Przedsiębiorstwo</t>
  </si>
  <si>
    <t>Grunty</t>
  </si>
  <si>
    <t>Gospodarki Komunalnej</t>
  </si>
  <si>
    <t>Budynki</t>
  </si>
  <si>
    <t>i Mieszkaniowej ZB</t>
  </si>
  <si>
    <t xml:space="preserve"> 3-6</t>
  </si>
  <si>
    <t>Urządzenia techniczne</t>
  </si>
  <si>
    <t>Środki transportu</t>
  </si>
  <si>
    <t>Wyposażenie</t>
  </si>
  <si>
    <t>x</t>
  </si>
  <si>
    <t>Razem</t>
  </si>
  <si>
    <t>2.</t>
  </si>
  <si>
    <t>Maszyny energetyczne</t>
  </si>
  <si>
    <t>Maszyny i urządzenia</t>
  </si>
  <si>
    <t>3.</t>
  </si>
  <si>
    <t>Dom Pomocy Społecznej</t>
  </si>
  <si>
    <t>4.</t>
  </si>
  <si>
    <t>Miejski Ośrodek Pomocy</t>
  </si>
  <si>
    <t>Społecznej</t>
  </si>
  <si>
    <t>5.</t>
  </si>
  <si>
    <t>Placówka</t>
  </si>
  <si>
    <t>Opiekuńczo-Wychowawcza</t>
  </si>
  <si>
    <t>6.</t>
  </si>
  <si>
    <t>Centrum Pieczy Zastępczej</t>
  </si>
  <si>
    <t>7.</t>
  </si>
  <si>
    <t>Miejski Dom Kultury - Dom</t>
  </si>
  <si>
    <t>Środowisk Twórczych</t>
  </si>
  <si>
    <t>8.</t>
  </si>
  <si>
    <t>Teatr Lalki i Aktora</t>
  </si>
  <si>
    <t>9.</t>
  </si>
  <si>
    <t>Muzeum Północno-</t>
  </si>
  <si>
    <t>-Mazowieckie</t>
  </si>
  <si>
    <t>10.</t>
  </si>
  <si>
    <t xml:space="preserve">Miejska Biblioteka </t>
  </si>
  <si>
    <t>Publiczna</t>
  </si>
  <si>
    <t>11.</t>
  </si>
  <si>
    <t xml:space="preserve">Miejski Ośrodek Sportu </t>
  </si>
  <si>
    <t>i Rekreacji</t>
  </si>
  <si>
    <t>12.</t>
  </si>
  <si>
    <t>Miejskie żłobki</t>
  </si>
  <si>
    <t>13.</t>
  </si>
  <si>
    <t>Przedszkola publiczne</t>
  </si>
  <si>
    <t>Maszyny specjalistyczne</t>
  </si>
  <si>
    <t>14.</t>
  </si>
  <si>
    <t>Szkoły podstawowe</t>
  </si>
  <si>
    <t>6</t>
  </si>
  <si>
    <t>15.</t>
  </si>
  <si>
    <t>16.</t>
  </si>
  <si>
    <t>17.</t>
  </si>
  <si>
    <t>18.</t>
  </si>
  <si>
    <t>Środowiskowy Dom</t>
  </si>
  <si>
    <t>Samopomocy</t>
  </si>
  <si>
    <t>19.</t>
  </si>
  <si>
    <t>Urząd Miejski</t>
  </si>
  <si>
    <t>20.</t>
  </si>
  <si>
    <t>MPWiK - udziały</t>
  </si>
  <si>
    <t>21.</t>
  </si>
  <si>
    <t>MPEC - udziały</t>
  </si>
  <si>
    <t>22.</t>
  </si>
  <si>
    <t>23.</t>
  </si>
  <si>
    <t>24.</t>
  </si>
  <si>
    <t>Łącznie mienie komunalne</t>
  </si>
  <si>
    <t>4</t>
  </si>
  <si>
    <t>5</t>
  </si>
  <si>
    <t>ZGO - udziały</t>
  </si>
  <si>
    <t>PPŁ - udziały</t>
  </si>
  <si>
    <t>Załącznik nr 1</t>
  </si>
  <si>
    <t>do informacji o stanie mienia</t>
  </si>
  <si>
    <t>Obiekty inż.lądow. i wodnej</t>
  </si>
  <si>
    <t xml:space="preserve"> i bursy</t>
  </si>
  <si>
    <t>Szkoły ponadpodstawowe</t>
  </si>
  <si>
    <t>Wielkość posiadanych akcji i udziałów:</t>
  </si>
  <si>
    <t>ARR - akcje</t>
  </si>
  <si>
    <t>Zawodowego i Ustawicznego</t>
  </si>
  <si>
    <t>Centrum Kształcenia</t>
  </si>
  <si>
    <t>Wartość mienia na 31.12.2020r.</t>
  </si>
  <si>
    <t>MPK - udziały</t>
  </si>
  <si>
    <t>jednostki samorządu terytorialnego za 2021r.</t>
  </si>
  <si>
    <t>NA DZIEŃ 31.12.2021 R.</t>
  </si>
  <si>
    <t>Zmiany wartości mienia 
w 2021r.</t>
  </si>
  <si>
    <t>Wartość mienia na 31.12.2021r.</t>
  </si>
  <si>
    <t>Wartość umorzenia na 31.12.2021r.</t>
  </si>
  <si>
    <t>Poradnia Psychologiczno -</t>
  </si>
  <si>
    <t>- Pedagogiczna nr 2</t>
  </si>
  <si>
    <t>(po Łomżyńskim Centrum</t>
  </si>
  <si>
    <t>Rozwoju Edukacji)</t>
  </si>
  <si>
    <t>Kryzysowej</t>
  </si>
  <si>
    <t>Ośrodek Interwencji</t>
  </si>
  <si>
    <t>25.</t>
  </si>
  <si>
    <t>Wartość netto na 31.12.2021r.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</si>
</sst>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7.5"/>
      <name val="Arial CE"/>
      <family val="2"/>
      <charset val="238"/>
    </font>
    <font>
      <b/>
      <sz val="9.5"/>
      <name val="Arial CE"/>
      <family val="2"/>
      <charset val="238"/>
    </font>
    <font>
      <sz val="10.5"/>
      <name val="Arial CE"/>
      <family val="2"/>
      <charset val="238"/>
    </font>
    <font>
      <b/>
      <sz val="11.5"/>
      <name val="Arial CE"/>
      <family val="2"/>
      <charset val="238"/>
    </font>
    <font>
      <b/>
      <sz val="11.5"/>
      <name val="Arial CE"/>
      <charset val="238"/>
    </font>
    <font>
      <b/>
      <sz val="8"/>
      <name val="Arial CE"/>
      <family val="2"/>
      <charset val="238"/>
    </font>
    <font>
      <i/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9"/>
      <name val="Arial CE"/>
      <charset val="238"/>
    </font>
    <font>
      <b/>
      <sz val="9"/>
      <name val="Arial CE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3" fontId="9" fillId="3" borderId="49" xfId="0" applyNumberFormat="1" applyFont="1" applyFill="1" applyBorder="1" applyAlignment="1">
      <alignment vertical="center"/>
    </xf>
    <xf numFmtId="3" fontId="9" fillId="3" borderId="51" xfId="0" applyNumberFormat="1" applyFont="1" applyFill="1" applyBorder="1" applyAlignment="1">
      <alignment vertical="center"/>
    </xf>
    <xf numFmtId="3" fontId="9" fillId="3" borderId="52" xfId="0" applyNumberFormat="1" applyFont="1" applyFill="1" applyBorder="1" applyAlignment="1">
      <alignment vertical="center"/>
    </xf>
    <xf numFmtId="3" fontId="9" fillId="3" borderId="53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3" fontId="9" fillId="3" borderId="68" xfId="0" applyNumberFormat="1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4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3" fontId="2" fillId="2" borderId="17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55" xfId="0" applyNumberFormat="1" applyFont="1" applyFill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2" fillId="2" borderId="23" xfId="0" applyNumberFormat="1" applyFont="1" applyFill="1" applyBorder="1" applyAlignment="1">
      <alignment horizontal="right" vertical="center"/>
    </xf>
    <xf numFmtId="3" fontId="2" fillId="2" borderId="24" xfId="0" applyNumberFormat="1" applyFont="1" applyFill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55" xfId="0" applyNumberFormat="1" applyFont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3" fontId="4" fillId="0" borderId="26" xfId="0" applyNumberFormat="1" applyFont="1" applyFill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3" fontId="4" fillId="0" borderId="32" xfId="0" applyNumberFormat="1" applyFont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3" fontId="4" fillId="0" borderId="33" xfId="0" applyNumberFormat="1" applyFont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55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0" fontId="4" fillId="0" borderId="12" xfId="0" applyNumberFormat="1" applyFont="1" applyBorder="1" applyAlignment="1">
      <alignment horizontal="left" vertical="center"/>
    </xf>
    <xf numFmtId="3" fontId="4" fillId="0" borderId="2" xfId="0" applyNumberFormat="1" applyFont="1" applyFill="1" applyBorder="1" applyAlignment="1">
      <alignment horizontal="right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/>
    </xf>
    <xf numFmtId="3" fontId="14" fillId="0" borderId="9" xfId="0" applyNumberFormat="1" applyFont="1" applyBorder="1" applyAlignment="1">
      <alignment horizontal="right" vertical="center"/>
    </xf>
    <xf numFmtId="3" fontId="14" fillId="0" borderId="25" xfId="0" applyNumberFormat="1" applyFont="1" applyBorder="1" applyAlignment="1">
      <alignment horizontal="right" vertical="center"/>
    </xf>
    <xf numFmtId="3" fontId="14" fillId="0" borderId="26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vertical="center"/>
    </xf>
    <xf numFmtId="3" fontId="14" fillId="0" borderId="14" xfId="0" applyNumberFormat="1" applyFont="1" applyBorder="1" applyAlignment="1">
      <alignment horizontal="right" vertical="center"/>
    </xf>
    <xf numFmtId="3" fontId="4" fillId="0" borderId="30" xfId="0" applyNumberFormat="1" applyFont="1" applyFill="1" applyBorder="1" applyAlignment="1">
      <alignment horizontal="right" vertical="center"/>
    </xf>
    <xf numFmtId="3" fontId="4" fillId="0" borderId="31" xfId="0" applyNumberFormat="1" applyFont="1" applyFill="1" applyBorder="1" applyAlignment="1">
      <alignment horizontal="right" vertical="center"/>
    </xf>
    <xf numFmtId="3" fontId="4" fillId="0" borderId="61" xfId="0" applyNumberFormat="1" applyFont="1" applyFill="1" applyBorder="1" applyAlignment="1">
      <alignment horizontal="right" vertical="center"/>
    </xf>
    <xf numFmtId="3" fontId="4" fillId="0" borderId="58" xfId="0" applyNumberFormat="1" applyFont="1" applyFill="1" applyBorder="1" applyAlignment="1">
      <alignment horizontal="right" vertical="center"/>
    </xf>
    <xf numFmtId="3" fontId="2" fillId="0" borderId="31" xfId="0" applyNumberFormat="1" applyFont="1" applyFill="1" applyBorder="1" applyAlignment="1">
      <alignment horizontal="right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37" xfId="0" applyNumberFormat="1" applyFont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4" fillId="0" borderId="67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42" xfId="0" applyNumberFormat="1" applyFont="1" applyBorder="1" applyAlignment="1">
      <alignment horizontal="right" vertical="center"/>
    </xf>
    <xf numFmtId="3" fontId="4" fillId="0" borderId="43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46" xfId="0" applyNumberFormat="1" applyFont="1" applyBorder="1" applyAlignment="1">
      <alignment horizontal="right" vertical="center"/>
    </xf>
    <xf numFmtId="3" fontId="4" fillId="0" borderId="47" xfId="0" applyNumberFormat="1" applyFont="1" applyBorder="1" applyAlignment="1">
      <alignment horizontal="right" vertical="center"/>
    </xf>
    <xf numFmtId="3" fontId="4" fillId="0" borderId="54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Border="1" applyAlignment="1">
      <alignment vertical="center"/>
    </xf>
    <xf numFmtId="49" fontId="18" fillId="0" borderId="12" xfId="0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right" vertical="center"/>
    </xf>
    <xf numFmtId="3" fontId="2" fillId="2" borderId="59" xfId="0" applyNumberFormat="1" applyFont="1" applyFill="1" applyBorder="1" applyAlignment="1">
      <alignment horizontal="right" vertical="center"/>
    </xf>
    <xf numFmtId="3" fontId="2" fillId="2" borderId="60" xfId="0" applyNumberFormat="1" applyFont="1" applyFill="1" applyBorder="1" applyAlignment="1">
      <alignment horizontal="right" vertical="center"/>
    </xf>
    <xf numFmtId="3" fontId="2" fillId="2" borderId="69" xfId="0" applyNumberFormat="1" applyFont="1" applyFill="1" applyBorder="1" applyAlignment="1">
      <alignment horizontal="right" vertical="center"/>
    </xf>
    <xf numFmtId="3" fontId="2" fillId="3" borderId="56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3" fontId="15" fillId="0" borderId="25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3" fontId="15" fillId="0" borderId="65" xfId="0" applyNumberFormat="1" applyFont="1" applyBorder="1" applyAlignment="1">
      <alignment horizontal="right" vertical="center"/>
    </xf>
    <xf numFmtId="3" fontId="15" fillId="0" borderId="55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3" fontId="2" fillId="2" borderId="66" xfId="0" applyNumberFormat="1" applyFont="1" applyFill="1" applyBorder="1" applyAlignment="1">
      <alignment horizontal="right" vertical="center"/>
    </xf>
    <xf numFmtId="3" fontId="14" fillId="0" borderId="12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4" fillId="0" borderId="26" xfId="0" applyNumberFormat="1" applyFont="1" applyBorder="1" applyAlignment="1">
      <alignment vertical="center"/>
    </xf>
    <xf numFmtId="3" fontId="2" fillId="2" borderId="27" xfId="0" applyNumberFormat="1" applyFont="1" applyFill="1" applyBorder="1" applyAlignment="1">
      <alignment horizontal="right" vertical="center"/>
    </xf>
    <xf numFmtId="3" fontId="2" fillId="2" borderId="29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3" fontId="2" fillId="3" borderId="19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65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right" vertical="center"/>
    </xf>
    <xf numFmtId="3" fontId="14" fillId="0" borderId="30" xfId="0" applyNumberFormat="1" applyFont="1" applyFill="1" applyBorder="1" applyAlignment="1">
      <alignment horizontal="right" vertical="center"/>
    </xf>
    <xf numFmtId="3" fontId="14" fillId="0" borderId="9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25" xfId="0" applyNumberFormat="1" applyFont="1" applyFill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30" xfId="0" applyNumberFormat="1" applyFont="1" applyFill="1" applyBorder="1" applyAlignment="1">
      <alignment horizontal="right" vertical="center"/>
    </xf>
    <xf numFmtId="3" fontId="2" fillId="2" borderId="31" xfId="0" applyNumberFormat="1" applyFont="1" applyFill="1" applyBorder="1" applyAlignment="1">
      <alignment horizontal="right" vertical="center"/>
    </xf>
    <xf numFmtId="3" fontId="14" fillId="0" borderId="12" xfId="0" applyNumberFormat="1" applyFont="1" applyFill="1" applyBorder="1" applyAlignment="1">
      <alignment horizontal="right" vertical="center"/>
    </xf>
    <xf numFmtId="3" fontId="4" fillId="0" borderId="33" xfId="0" applyNumberFormat="1" applyFont="1" applyFill="1" applyBorder="1" applyAlignment="1">
      <alignment horizontal="right" vertical="center"/>
    </xf>
    <xf numFmtId="3" fontId="14" fillId="0" borderId="14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3" fontId="4" fillId="0" borderId="73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right" vertical="center"/>
    </xf>
    <xf numFmtId="3" fontId="2" fillId="2" borderId="46" xfId="0" applyNumberFormat="1" applyFont="1" applyFill="1" applyBorder="1" applyAlignment="1">
      <alignment horizontal="right" vertical="center"/>
    </xf>
    <xf numFmtId="3" fontId="2" fillId="2" borderId="47" xfId="0" applyNumberFormat="1" applyFont="1" applyFill="1" applyBorder="1" applyAlignment="1">
      <alignment horizontal="right" vertical="center"/>
    </xf>
    <xf numFmtId="3" fontId="2" fillId="4" borderId="56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3" fontId="4" fillId="0" borderId="10" xfId="0" applyNumberFormat="1" applyFont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3" fontId="4" fillId="0" borderId="12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3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00FF"/>
      <color rgb="FF00FFFF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88"/>
  <sheetViews>
    <sheetView tabSelected="1" topLeftCell="A133" workbookViewId="0">
      <selection activeCell="D157" sqref="D157"/>
    </sheetView>
  </sheetViews>
  <sheetFormatPr defaultColWidth="9.109375" defaultRowHeight="14.4" x14ac:dyDescent="0.3"/>
  <cols>
    <col min="1" max="1" width="3.5546875" style="31" customWidth="1"/>
    <col min="2" max="2" width="24.44140625" style="31" customWidth="1"/>
    <col min="3" max="3" width="5" style="31" customWidth="1"/>
    <col min="4" max="4" width="18.44140625" style="31" customWidth="1"/>
    <col min="5" max="5" width="15" style="31" bestFit="1" customWidth="1"/>
    <col min="6" max="6" width="12.109375" style="31" customWidth="1"/>
    <col min="7" max="7" width="13" style="31" customWidth="1"/>
    <col min="8" max="8" width="15" style="31" bestFit="1" customWidth="1"/>
    <col min="9" max="9" width="16.109375" style="31" customWidth="1"/>
    <col min="10" max="10" width="15.109375" style="31" customWidth="1"/>
    <col min="11" max="11" width="9.88671875" style="31" bestFit="1" customWidth="1"/>
    <col min="12" max="12" width="11.33203125" style="31" customWidth="1"/>
    <col min="13" max="254" width="9.109375" style="31"/>
    <col min="255" max="255" width="3.5546875" style="31" customWidth="1"/>
    <col min="256" max="256" width="22.88671875" style="31" customWidth="1"/>
    <col min="257" max="257" width="5.44140625" style="31" customWidth="1"/>
    <col min="258" max="258" width="18.44140625" style="31" customWidth="1"/>
    <col min="259" max="259" width="12.88671875" style="31" customWidth="1"/>
    <col min="260" max="261" width="12.44140625" style="31" customWidth="1"/>
    <col min="262" max="262" width="12.88671875" style="31" customWidth="1"/>
    <col min="263" max="263" width="16.109375" style="31" customWidth="1"/>
    <col min="264" max="264" width="11.6640625" style="31" customWidth="1"/>
    <col min="265" max="265" width="9.109375" style="31"/>
    <col min="266" max="266" width="10.109375" style="31" customWidth="1"/>
    <col min="267" max="267" width="9.109375" style="31"/>
    <col min="268" max="268" width="11.33203125" style="31" customWidth="1"/>
    <col min="269" max="510" width="9.109375" style="31"/>
    <col min="511" max="511" width="3.5546875" style="31" customWidth="1"/>
    <col min="512" max="512" width="22.88671875" style="31" customWidth="1"/>
    <col min="513" max="513" width="5.44140625" style="31" customWidth="1"/>
    <col min="514" max="514" width="18.44140625" style="31" customWidth="1"/>
    <col min="515" max="515" width="12.88671875" style="31" customWidth="1"/>
    <col min="516" max="517" width="12.44140625" style="31" customWidth="1"/>
    <col min="518" max="518" width="12.88671875" style="31" customWidth="1"/>
    <col min="519" max="519" width="16.109375" style="31" customWidth="1"/>
    <col min="520" max="520" width="11.6640625" style="31" customWidth="1"/>
    <col min="521" max="521" width="9.109375" style="31"/>
    <col min="522" max="522" width="10.109375" style="31" customWidth="1"/>
    <col min="523" max="523" width="9.109375" style="31"/>
    <col min="524" max="524" width="11.33203125" style="31" customWidth="1"/>
    <col min="525" max="766" width="9.109375" style="31"/>
    <col min="767" max="767" width="3.5546875" style="31" customWidth="1"/>
    <col min="768" max="768" width="22.88671875" style="31" customWidth="1"/>
    <col min="769" max="769" width="5.44140625" style="31" customWidth="1"/>
    <col min="770" max="770" width="18.44140625" style="31" customWidth="1"/>
    <col min="771" max="771" width="12.88671875" style="31" customWidth="1"/>
    <col min="772" max="773" width="12.44140625" style="31" customWidth="1"/>
    <col min="774" max="774" width="12.88671875" style="31" customWidth="1"/>
    <col min="775" max="775" width="16.109375" style="31" customWidth="1"/>
    <col min="776" max="776" width="11.6640625" style="31" customWidth="1"/>
    <col min="777" max="777" width="9.109375" style="31"/>
    <col min="778" max="778" width="10.109375" style="31" customWidth="1"/>
    <col min="779" max="779" width="9.109375" style="31"/>
    <col min="780" max="780" width="11.33203125" style="31" customWidth="1"/>
    <col min="781" max="1022" width="9.109375" style="31"/>
    <col min="1023" max="1023" width="3.5546875" style="31" customWidth="1"/>
    <col min="1024" max="1024" width="22.88671875" style="31" customWidth="1"/>
    <col min="1025" max="1025" width="5.44140625" style="31" customWidth="1"/>
    <col min="1026" max="1026" width="18.44140625" style="31" customWidth="1"/>
    <col min="1027" max="1027" width="12.88671875" style="31" customWidth="1"/>
    <col min="1028" max="1029" width="12.44140625" style="31" customWidth="1"/>
    <col min="1030" max="1030" width="12.88671875" style="31" customWidth="1"/>
    <col min="1031" max="1031" width="16.109375" style="31" customWidth="1"/>
    <col min="1032" max="1032" width="11.6640625" style="31" customWidth="1"/>
    <col min="1033" max="1033" width="9.109375" style="31"/>
    <col min="1034" max="1034" width="10.109375" style="31" customWidth="1"/>
    <col min="1035" max="1035" width="9.109375" style="31"/>
    <col min="1036" max="1036" width="11.33203125" style="31" customWidth="1"/>
    <col min="1037" max="1278" width="9.109375" style="31"/>
    <col min="1279" max="1279" width="3.5546875" style="31" customWidth="1"/>
    <col min="1280" max="1280" width="22.88671875" style="31" customWidth="1"/>
    <col min="1281" max="1281" width="5.44140625" style="31" customWidth="1"/>
    <col min="1282" max="1282" width="18.44140625" style="31" customWidth="1"/>
    <col min="1283" max="1283" width="12.88671875" style="31" customWidth="1"/>
    <col min="1284" max="1285" width="12.44140625" style="31" customWidth="1"/>
    <col min="1286" max="1286" width="12.88671875" style="31" customWidth="1"/>
    <col min="1287" max="1287" width="16.109375" style="31" customWidth="1"/>
    <col min="1288" max="1288" width="11.6640625" style="31" customWidth="1"/>
    <col min="1289" max="1289" width="9.109375" style="31"/>
    <col min="1290" max="1290" width="10.109375" style="31" customWidth="1"/>
    <col min="1291" max="1291" width="9.109375" style="31"/>
    <col min="1292" max="1292" width="11.33203125" style="31" customWidth="1"/>
    <col min="1293" max="1534" width="9.109375" style="31"/>
    <col min="1535" max="1535" width="3.5546875" style="31" customWidth="1"/>
    <col min="1536" max="1536" width="22.88671875" style="31" customWidth="1"/>
    <col min="1537" max="1537" width="5.44140625" style="31" customWidth="1"/>
    <col min="1538" max="1538" width="18.44140625" style="31" customWidth="1"/>
    <col min="1539" max="1539" width="12.88671875" style="31" customWidth="1"/>
    <col min="1540" max="1541" width="12.44140625" style="31" customWidth="1"/>
    <col min="1542" max="1542" width="12.88671875" style="31" customWidth="1"/>
    <col min="1543" max="1543" width="16.109375" style="31" customWidth="1"/>
    <col min="1544" max="1544" width="11.6640625" style="31" customWidth="1"/>
    <col min="1545" max="1545" width="9.109375" style="31"/>
    <col min="1546" max="1546" width="10.109375" style="31" customWidth="1"/>
    <col min="1547" max="1547" width="9.109375" style="31"/>
    <col min="1548" max="1548" width="11.33203125" style="31" customWidth="1"/>
    <col min="1549" max="1790" width="9.109375" style="31"/>
    <col min="1791" max="1791" width="3.5546875" style="31" customWidth="1"/>
    <col min="1792" max="1792" width="22.88671875" style="31" customWidth="1"/>
    <col min="1793" max="1793" width="5.44140625" style="31" customWidth="1"/>
    <col min="1794" max="1794" width="18.44140625" style="31" customWidth="1"/>
    <col min="1795" max="1795" width="12.88671875" style="31" customWidth="1"/>
    <col min="1796" max="1797" width="12.44140625" style="31" customWidth="1"/>
    <col min="1798" max="1798" width="12.88671875" style="31" customWidth="1"/>
    <col min="1799" max="1799" width="16.109375" style="31" customWidth="1"/>
    <col min="1800" max="1800" width="11.6640625" style="31" customWidth="1"/>
    <col min="1801" max="1801" width="9.109375" style="31"/>
    <col min="1802" max="1802" width="10.109375" style="31" customWidth="1"/>
    <col min="1803" max="1803" width="9.109375" style="31"/>
    <col min="1804" max="1804" width="11.33203125" style="31" customWidth="1"/>
    <col min="1805" max="2046" width="9.109375" style="31"/>
    <col min="2047" max="2047" width="3.5546875" style="31" customWidth="1"/>
    <col min="2048" max="2048" width="22.88671875" style="31" customWidth="1"/>
    <col min="2049" max="2049" width="5.44140625" style="31" customWidth="1"/>
    <col min="2050" max="2050" width="18.44140625" style="31" customWidth="1"/>
    <col min="2051" max="2051" width="12.88671875" style="31" customWidth="1"/>
    <col min="2052" max="2053" width="12.44140625" style="31" customWidth="1"/>
    <col min="2054" max="2054" width="12.88671875" style="31" customWidth="1"/>
    <col min="2055" max="2055" width="16.109375" style="31" customWidth="1"/>
    <col min="2056" max="2056" width="11.6640625" style="31" customWidth="1"/>
    <col min="2057" max="2057" width="9.109375" style="31"/>
    <col min="2058" max="2058" width="10.109375" style="31" customWidth="1"/>
    <col min="2059" max="2059" width="9.109375" style="31"/>
    <col min="2060" max="2060" width="11.33203125" style="31" customWidth="1"/>
    <col min="2061" max="2302" width="9.109375" style="31"/>
    <col min="2303" max="2303" width="3.5546875" style="31" customWidth="1"/>
    <col min="2304" max="2304" width="22.88671875" style="31" customWidth="1"/>
    <col min="2305" max="2305" width="5.44140625" style="31" customWidth="1"/>
    <col min="2306" max="2306" width="18.44140625" style="31" customWidth="1"/>
    <col min="2307" max="2307" width="12.88671875" style="31" customWidth="1"/>
    <col min="2308" max="2309" width="12.44140625" style="31" customWidth="1"/>
    <col min="2310" max="2310" width="12.88671875" style="31" customWidth="1"/>
    <col min="2311" max="2311" width="16.109375" style="31" customWidth="1"/>
    <col min="2312" max="2312" width="11.6640625" style="31" customWidth="1"/>
    <col min="2313" max="2313" width="9.109375" style="31"/>
    <col min="2314" max="2314" width="10.109375" style="31" customWidth="1"/>
    <col min="2315" max="2315" width="9.109375" style="31"/>
    <col min="2316" max="2316" width="11.33203125" style="31" customWidth="1"/>
    <col min="2317" max="2558" width="9.109375" style="31"/>
    <col min="2559" max="2559" width="3.5546875" style="31" customWidth="1"/>
    <col min="2560" max="2560" width="22.88671875" style="31" customWidth="1"/>
    <col min="2561" max="2561" width="5.44140625" style="31" customWidth="1"/>
    <col min="2562" max="2562" width="18.44140625" style="31" customWidth="1"/>
    <col min="2563" max="2563" width="12.88671875" style="31" customWidth="1"/>
    <col min="2564" max="2565" width="12.44140625" style="31" customWidth="1"/>
    <col min="2566" max="2566" width="12.88671875" style="31" customWidth="1"/>
    <col min="2567" max="2567" width="16.109375" style="31" customWidth="1"/>
    <col min="2568" max="2568" width="11.6640625" style="31" customWidth="1"/>
    <col min="2569" max="2569" width="9.109375" style="31"/>
    <col min="2570" max="2570" width="10.109375" style="31" customWidth="1"/>
    <col min="2571" max="2571" width="9.109375" style="31"/>
    <col min="2572" max="2572" width="11.33203125" style="31" customWidth="1"/>
    <col min="2573" max="2814" width="9.109375" style="31"/>
    <col min="2815" max="2815" width="3.5546875" style="31" customWidth="1"/>
    <col min="2816" max="2816" width="22.88671875" style="31" customWidth="1"/>
    <col min="2817" max="2817" width="5.44140625" style="31" customWidth="1"/>
    <col min="2818" max="2818" width="18.44140625" style="31" customWidth="1"/>
    <col min="2819" max="2819" width="12.88671875" style="31" customWidth="1"/>
    <col min="2820" max="2821" width="12.44140625" style="31" customWidth="1"/>
    <col min="2822" max="2822" width="12.88671875" style="31" customWidth="1"/>
    <col min="2823" max="2823" width="16.109375" style="31" customWidth="1"/>
    <col min="2824" max="2824" width="11.6640625" style="31" customWidth="1"/>
    <col min="2825" max="2825" width="9.109375" style="31"/>
    <col min="2826" max="2826" width="10.109375" style="31" customWidth="1"/>
    <col min="2827" max="2827" width="9.109375" style="31"/>
    <col min="2828" max="2828" width="11.33203125" style="31" customWidth="1"/>
    <col min="2829" max="3070" width="9.109375" style="31"/>
    <col min="3071" max="3071" width="3.5546875" style="31" customWidth="1"/>
    <col min="3072" max="3072" width="22.88671875" style="31" customWidth="1"/>
    <col min="3073" max="3073" width="5.44140625" style="31" customWidth="1"/>
    <col min="3074" max="3074" width="18.44140625" style="31" customWidth="1"/>
    <col min="3075" max="3075" width="12.88671875" style="31" customWidth="1"/>
    <col min="3076" max="3077" width="12.44140625" style="31" customWidth="1"/>
    <col min="3078" max="3078" width="12.88671875" style="31" customWidth="1"/>
    <col min="3079" max="3079" width="16.109375" style="31" customWidth="1"/>
    <col min="3080" max="3080" width="11.6640625" style="31" customWidth="1"/>
    <col min="3081" max="3081" width="9.109375" style="31"/>
    <col min="3082" max="3082" width="10.109375" style="31" customWidth="1"/>
    <col min="3083" max="3083" width="9.109375" style="31"/>
    <col min="3084" max="3084" width="11.33203125" style="31" customWidth="1"/>
    <col min="3085" max="3326" width="9.109375" style="31"/>
    <col min="3327" max="3327" width="3.5546875" style="31" customWidth="1"/>
    <col min="3328" max="3328" width="22.88671875" style="31" customWidth="1"/>
    <col min="3329" max="3329" width="5.44140625" style="31" customWidth="1"/>
    <col min="3330" max="3330" width="18.44140625" style="31" customWidth="1"/>
    <col min="3331" max="3331" width="12.88671875" style="31" customWidth="1"/>
    <col min="3332" max="3333" width="12.44140625" style="31" customWidth="1"/>
    <col min="3334" max="3334" width="12.88671875" style="31" customWidth="1"/>
    <col min="3335" max="3335" width="16.109375" style="31" customWidth="1"/>
    <col min="3336" max="3336" width="11.6640625" style="31" customWidth="1"/>
    <col min="3337" max="3337" width="9.109375" style="31"/>
    <col min="3338" max="3338" width="10.109375" style="31" customWidth="1"/>
    <col min="3339" max="3339" width="9.109375" style="31"/>
    <col min="3340" max="3340" width="11.33203125" style="31" customWidth="1"/>
    <col min="3341" max="3582" width="9.109375" style="31"/>
    <col min="3583" max="3583" width="3.5546875" style="31" customWidth="1"/>
    <col min="3584" max="3584" width="22.88671875" style="31" customWidth="1"/>
    <col min="3585" max="3585" width="5.44140625" style="31" customWidth="1"/>
    <col min="3586" max="3586" width="18.44140625" style="31" customWidth="1"/>
    <col min="3587" max="3587" width="12.88671875" style="31" customWidth="1"/>
    <col min="3588" max="3589" width="12.44140625" style="31" customWidth="1"/>
    <col min="3590" max="3590" width="12.88671875" style="31" customWidth="1"/>
    <col min="3591" max="3591" width="16.109375" style="31" customWidth="1"/>
    <col min="3592" max="3592" width="11.6640625" style="31" customWidth="1"/>
    <col min="3593" max="3593" width="9.109375" style="31"/>
    <col min="3594" max="3594" width="10.109375" style="31" customWidth="1"/>
    <col min="3595" max="3595" width="9.109375" style="31"/>
    <col min="3596" max="3596" width="11.33203125" style="31" customWidth="1"/>
    <col min="3597" max="3838" width="9.109375" style="31"/>
    <col min="3839" max="3839" width="3.5546875" style="31" customWidth="1"/>
    <col min="3840" max="3840" width="22.88671875" style="31" customWidth="1"/>
    <col min="3841" max="3841" width="5.44140625" style="31" customWidth="1"/>
    <col min="3842" max="3842" width="18.44140625" style="31" customWidth="1"/>
    <col min="3843" max="3843" width="12.88671875" style="31" customWidth="1"/>
    <col min="3844" max="3845" width="12.44140625" style="31" customWidth="1"/>
    <col min="3846" max="3846" width="12.88671875" style="31" customWidth="1"/>
    <col min="3847" max="3847" width="16.109375" style="31" customWidth="1"/>
    <col min="3848" max="3848" width="11.6640625" style="31" customWidth="1"/>
    <col min="3849" max="3849" width="9.109375" style="31"/>
    <col min="3850" max="3850" width="10.109375" style="31" customWidth="1"/>
    <col min="3851" max="3851" width="9.109375" style="31"/>
    <col min="3852" max="3852" width="11.33203125" style="31" customWidth="1"/>
    <col min="3853" max="4094" width="9.109375" style="31"/>
    <col min="4095" max="4095" width="3.5546875" style="31" customWidth="1"/>
    <col min="4096" max="4096" width="22.88671875" style="31" customWidth="1"/>
    <col min="4097" max="4097" width="5.44140625" style="31" customWidth="1"/>
    <col min="4098" max="4098" width="18.44140625" style="31" customWidth="1"/>
    <col min="4099" max="4099" width="12.88671875" style="31" customWidth="1"/>
    <col min="4100" max="4101" width="12.44140625" style="31" customWidth="1"/>
    <col min="4102" max="4102" width="12.88671875" style="31" customWidth="1"/>
    <col min="4103" max="4103" width="16.109375" style="31" customWidth="1"/>
    <col min="4104" max="4104" width="11.6640625" style="31" customWidth="1"/>
    <col min="4105" max="4105" width="9.109375" style="31"/>
    <col min="4106" max="4106" width="10.109375" style="31" customWidth="1"/>
    <col min="4107" max="4107" width="9.109375" style="31"/>
    <col min="4108" max="4108" width="11.33203125" style="31" customWidth="1"/>
    <col min="4109" max="4350" width="9.109375" style="31"/>
    <col min="4351" max="4351" width="3.5546875" style="31" customWidth="1"/>
    <col min="4352" max="4352" width="22.88671875" style="31" customWidth="1"/>
    <col min="4353" max="4353" width="5.44140625" style="31" customWidth="1"/>
    <col min="4354" max="4354" width="18.44140625" style="31" customWidth="1"/>
    <col min="4355" max="4355" width="12.88671875" style="31" customWidth="1"/>
    <col min="4356" max="4357" width="12.44140625" style="31" customWidth="1"/>
    <col min="4358" max="4358" width="12.88671875" style="31" customWidth="1"/>
    <col min="4359" max="4359" width="16.109375" style="31" customWidth="1"/>
    <col min="4360" max="4360" width="11.6640625" style="31" customWidth="1"/>
    <col min="4361" max="4361" width="9.109375" style="31"/>
    <col min="4362" max="4362" width="10.109375" style="31" customWidth="1"/>
    <col min="4363" max="4363" width="9.109375" style="31"/>
    <col min="4364" max="4364" width="11.33203125" style="31" customWidth="1"/>
    <col min="4365" max="4606" width="9.109375" style="31"/>
    <col min="4607" max="4607" width="3.5546875" style="31" customWidth="1"/>
    <col min="4608" max="4608" width="22.88671875" style="31" customWidth="1"/>
    <col min="4609" max="4609" width="5.44140625" style="31" customWidth="1"/>
    <col min="4610" max="4610" width="18.44140625" style="31" customWidth="1"/>
    <col min="4611" max="4611" width="12.88671875" style="31" customWidth="1"/>
    <col min="4612" max="4613" width="12.44140625" style="31" customWidth="1"/>
    <col min="4614" max="4614" width="12.88671875" style="31" customWidth="1"/>
    <col min="4615" max="4615" width="16.109375" style="31" customWidth="1"/>
    <col min="4616" max="4616" width="11.6640625" style="31" customWidth="1"/>
    <col min="4617" max="4617" width="9.109375" style="31"/>
    <col min="4618" max="4618" width="10.109375" style="31" customWidth="1"/>
    <col min="4619" max="4619" width="9.109375" style="31"/>
    <col min="4620" max="4620" width="11.33203125" style="31" customWidth="1"/>
    <col min="4621" max="4862" width="9.109375" style="31"/>
    <col min="4863" max="4863" width="3.5546875" style="31" customWidth="1"/>
    <col min="4864" max="4864" width="22.88671875" style="31" customWidth="1"/>
    <col min="4865" max="4865" width="5.44140625" style="31" customWidth="1"/>
    <col min="4866" max="4866" width="18.44140625" style="31" customWidth="1"/>
    <col min="4867" max="4867" width="12.88671875" style="31" customWidth="1"/>
    <col min="4868" max="4869" width="12.44140625" style="31" customWidth="1"/>
    <col min="4870" max="4870" width="12.88671875" style="31" customWidth="1"/>
    <col min="4871" max="4871" width="16.109375" style="31" customWidth="1"/>
    <col min="4872" max="4872" width="11.6640625" style="31" customWidth="1"/>
    <col min="4873" max="4873" width="9.109375" style="31"/>
    <col min="4874" max="4874" width="10.109375" style="31" customWidth="1"/>
    <col min="4875" max="4875" width="9.109375" style="31"/>
    <col min="4876" max="4876" width="11.33203125" style="31" customWidth="1"/>
    <col min="4877" max="5118" width="9.109375" style="31"/>
    <col min="5119" max="5119" width="3.5546875" style="31" customWidth="1"/>
    <col min="5120" max="5120" width="22.88671875" style="31" customWidth="1"/>
    <col min="5121" max="5121" width="5.44140625" style="31" customWidth="1"/>
    <col min="5122" max="5122" width="18.44140625" style="31" customWidth="1"/>
    <col min="5123" max="5123" width="12.88671875" style="31" customWidth="1"/>
    <col min="5124" max="5125" width="12.44140625" style="31" customWidth="1"/>
    <col min="5126" max="5126" width="12.88671875" style="31" customWidth="1"/>
    <col min="5127" max="5127" width="16.109375" style="31" customWidth="1"/>
    <col min="5128" max="5128" width="11.6640625" style="31" customWidth="1"/>
    <col min="5129" max="5129" width="9.109375" style="31"/>
    <col min="5130" max="5130" width="10.109375" style="31" customWidth="1"/>
    <col min="5131" max="5131" width="9.109375" style="31"/>
    <col min="5132" max="5132" width="11.33203125" style="31" customWidth="1"/>
    <col min="5133" max="5374" width="9.109375" style="31"/>
    <col min="5375" max="5375" width="3.5546875" style="31" customWidth="1"/>
    <col min="5376" max="5376" width="22.88671875" style="31" customWidth="1"/>
    <col min="5377" max="5377" width="5.44140625" style="31" customWidth="1"/>
    <col min="5378" max="5378" width="18.44140625" style="31" customWidth="1"/>
    <col min="5379" max="5379" width="12.88671875" style="31" customWidth="1"/>
    <col min="5380" max="5381" width="12.44140625" style="31" customWidth="1"/>
    <col min="5382" max="5382" width="12.88671875" style="31" customWidth="1"/>
    <col min="5383" max="5383" width="16.109375" style="31" customWidth="1"/>
    <col min="5384" max="5384" width="11.6640625" style="31" customWidth="1"/>
    <col min="5385" max="5385" width="9.109375" style="31"/>
    <col min="5386" max="5386" width="10.109375" style="31" customWidth="1"/>
    <col min="5387" max="5387" width="9.109375" style="31"/>
    <col min="5388" max="5388" width="11.33203125" style="31" customWidth="1"/>
    <col min="5389" max="5630" width="9.109375" style="31"/>
    <col min="5631" max="5631" width="3.5546875" style="31" customWidth="1"/>
    <col min="5632" max="5632" width="22.88671875" style="31" customWidth="1"/>
    <col min="5633" max="5633" width="5.44140625" style="31" customWidth="1"/>
    <col min="5634" max="5634" width="18.44140625" style="31" customWidth="1"/>
    <col min="5635" max="5635" width="12.88671875" style="31" customWidth="1"/>
    <col min="5636" max="5637" width="12.44140625" style="31" customWidth="1"/>
    <col min="5638" max="5638" width="12.88671875" style="31" customWidth="1"/>
    <col min="5639" max="5639" width="16.109375" style="31" customWidth="1"/>
    <col min="5640" max="5640" width="11.6640625" style="31" customWidth="1"/>
    <col min="5641" max="5641" width="9.109375" style="31"/>
    <col min="5642" max="5642" width="10.109375" style="31" customWidth="1"/>
    <col min="5643" max="5643" width="9.109375" style="31"/>
    <col min="5644" max="5644" width="11.33203125" style="31" customWidth="1"/>
    <col min="5645" max="5886" width="9.109375" style="31"/>
    <col min="5887" max="5887" width="3.5546875" style="31" customWidth="1"/>
    <col min="5888" max="5888" width="22.88671875" style="31" customWidth="1"/>
    <col min="5889" max="5889" width="5.44140625" style="31" customWidth="1"/>
    <col min="5890" max="5890" width="18.44140625" style="31" customWidth="1"/>
    <col min="5891" max="5891" width="12.88671875" style="31" customWidth="1"/>
    <col min="5892" max="5893" width="12.44140625" style="31" customWidth="1"/>
    <col min="5894" max="5894" width="12.88671875" style="31" customWidth="1"/>
    <col min="5895" max="5895" width="16.109375" style="31" customWidth="1"/>
    <col min="5896" max="5896" width="11.6640625" style="31" customWidth="1"/>
    <col min="5897" max="5897" width="9.109375" style="31"/>
    <col min="5898" max="5898" width="10.109375" style="31" customWidth="1"/>
    <col min="5899" max="5899" width="9.109375" style="31"/>
    <col min="5900" max="5900" width="11.33203125" style="31" customWidth="1"/>
    <col min="5901" max="6142" width="9.109375" style="31"/>
    <col min="6143" max="6143" width="3.5546875" style="31" customWidth="1"/>
    <col min="6144" max="6144" width="22.88671875" style="31" customWidth="1"/>
    <col min="6145" max="6145" width="5.44140625" style="31" customWidth="1"/>
    <col min="6146" max="6146" width="18.44140625" style="31" customWidth="1"/>
    <col min="6147" max="6147" width="12.88671875" style="31" customWidth="1"/>
    <col min="6148" max="6149" width="12.44140625" style="31" customWidth="1"/>
    <col min="6150" max="6150" width="12.88671875" style="31" customWidth="1"/>
    <col min="6151" max="6151" width="16.109375" style="31" customWidth="1"/>
    <col min="6152" max="6152" width="11.6640625" style="31" customWidth="1"/>
    <col min="6153" max="6153" width="9.109375" style="31"/>
    <col min="6154" max="6154" width="10.109375" style="31" customWidth="1"/>
    <col min="6155" max="6155" width="9.109375" style="31"/>
    <col min="6156" max="6156" width="11.33203125" style="31" customWidth="1"/>
    <col min="6157" max="6398" width="9.109375" style="31"/>
    <col min="6399" max="6399" width="3.5546875" style="31" customWidth="1"/>
    <col min="6400" max="6400" width="22.88671875" style="31" customWidth="1"/>
    <col min="6401" max="6401" width="5.44140625" style="31" customWidth="1"/>
    <col min="6402" max="6402" width="18.44140625" style="31" customWidth="1"/>
    <col min="6403" max="6403" width="12.88671875" style="31" customWidth="1"/>
    <col min="6404" max="6405" width="12.44140625" style="31" customWidth="1"/>
    <col min="6406" max="6406" width="12.88671875" style="31" customWidth="1"/>
    <col min="6407" max="6407" width="16.109375" style="31" customWidth="1"/>
    <col min="6408" max="6408" width="11.6640625" style="31" customWidth="1"/>
    <col min="6409" max="6409" width="9.109375" style="31"/>
    <col min="6410" max="6410" width="10.109375" style="31" customWidth="1"/>
    <col min="6411" max="6411" width="9.109375" style="31"/>
    <col min="6412" max="6412" width="11.33203125" style="31" customWidth="1"/>
    <col min="6413" max="6654" width="9.109375" style="31"/>
    <col min="6655" max="6655" width="3.5546875" style="31" customWidth="1"/>
    <col min="6656" max="6656" width="22.88671875" style="31" customWidth="1"/>
    <col min="6657" max="6657" width="5.44140625" style="31" customWidth="1"/>
    <col min="6658" max="6658" width="18.44140625" style="31" customWidth="1"/>
    <col min="6659" max="6659" width="12.88671875" style="31" customWidth="1"/>
    <col min="6660" max="6661" width="12.44140625" style="31" customWidth="1"/>
    <col min="6662" max="6662" width="12.88671875" style="31" customWidth="1"/>
    <col min="6663" max="6663" width="16.109375" style="31" customWidth="1"/>
    <col min="6664" max="6664" width="11.6640625" style="31" customWidth="1"/>
    <col min="6665" max="6665" width="9.109375" style="31"/>
    <col min="6666" max="6666" width="10.109375" style="31" customWidth="1"/>
    <col min="6667" max="6667" width="9.109375" style="31"/>
    <col min="6668" max="6668" width="11.33203125" style="31" customWidth="1"/>
    <col min="6669" max="6910" width="9.109375" style="31"/>
    <col min="6911" max="6911" width="3.5546875" style="31" customWidth="1"/>
    <col min="6912" max="6912" width="22.88671875" style="31" customWidth="1"/>
    <col min="6913" max="6913" width="5.44140625" style="31" customWidth="1"/>
    <col min="6914" max="6914" width="18.44140625" style="31" customWidth="1"/>
    <col min="6915" max="6915" width="12.88671875" style="31" customWidth="1"/>
    <col min="6916" max="6917" width="12.44140625" style="31" customWidth="1"/>
    <col min="6918" max="6918" width="12.88671875" style="31" customWidth="1"/>
    <col min="6919" max="6919" width="16.109375" style="31" customWidth="1"/>
    <col min="6920" max="6920" width="11.6640625" style="31" customWidth="1"/>
    <col min="6921" max="6921" width="9.109375" style="31"/>
    <col min="6922" max="6922" width="10.109375" style="31" customWidth="1"/>
    <col min="6923" max="6923" width="9.109375" style="31"/>
    <col min="6924" max="6924" width="11.33203125" style="31" customWidth="1"/>
    <col min="6925" max="7166" width="9.109375" style="31"/>
    <col min="7167" max="7167" width="3.5546875" style="31" customWidth="1"/>
    <col min="7168" max="7168" width="22.88671875" style="31" customWidth="1"/>
    <col min="7169" max="7169" width="5.44140625" style="31" customWidth="1"/>
    <col min="7170" max="7170" width="18.44140625" style="31" customWidth="1"/>
    <col min="7171" max="7171" width="12.88671875" style="31" customWidth="1"/>
    <col min="7172" max="7173" width="12.44140625" style="31" customWidth="1"/>
    <col min="7174" max="7174" width="12.88671875" style="31" customWidth="1"/>
    <col min="7175" max="7175" width="16.109375" style="31" customWidth="1"/>
    <col min="7176" max="7176" width="11.6640625" style="31" customWidth="1"/>
    <col min="7177" max="7177" width="9.109375" style="31"/>
    <col min="7178" max="7178" width="10.109375" style="31" customWidth="1"/>
    <col min="7179" max="7179" width="9.109375" style="31"/>
    <col min="7180" max="7180" width="11.33203125" style="31" customWidth="1"/>
    <col min="7181" max="7422" width="9.109375" style="31"/>
    <col min="7423" max="7423" width="3.5546875" style="31" customWidth="1"/>
    <col min="7424" max="7424" width="22.88671875" style="31" customWidth="1"/>
    <col min="7425" max="7425" width="5.44140625" style="31" customWidth="1"/>
    <col min="7426" max="7426" width="18.44140625" style="31" customWidth="1"/>
    <col min="7427" max="7427" width="12.88671875" style="31" customWidth="1"/>
    <col min="7428" max="7429" width="12.44140625" style="31" customWidth="1"/>
    <col min="7430" max="7430" width="12.88671875" style="31" customWidth="1"/>
    <col min="7431" max="7431" width="16.109375" style="31" customWidth="1"/>
    <col min="7432" max="7432" width="11.6640625" style="31" customWidth="1"/>
    <col min="7433" max="7433" width="9.109375" style="31"/>
    <col min="7434" max="7434" width="10.109375" style="31" customWidth="1"/>
    <col min="7435" max="7435" width="9.109375" style="31"/>
    <col min="7436" max="7436" width="11.33203125" style="31" customWidth="1"/>
    <col min="7437" max="7678" width="9.109375" style="31"/>
    <col min="7679" max="7679" width="3.5546875" style="31" customWidth="1"/>
    <col min="7680" max="7680" width="22.88671875" style="31" customWidth="1"/>
    <col min="7681" max="7681" width="5.44140625" style="31" customWidth="1"/>
    <col min="7682" max="7682" width="18.44140625" style="31" customWidth="1"/>
    <col min="7683" max="7683" width="12.88671875" style="31" customWidth="1"/>
    <col min="7684" max="7685" width="12.44140625" style="31" customWidth="1"/>
    <col min="7686" max="7686" width="12.88671875" style="31" customWidth="1"/>
    <col min="7687" max="7687" width="16.109375" style="31" customWidth="1"/>
    <col min="7688" max="7688" width="11.6640625" style="31" customWidth="1"/>
    <col min="7689" max="7689" width="9.109375" style="31"/>
    <col min="7690" max="7690" width="10.109375" style="31" customWidth="1"/>
    <col min="7691" max="7691" width="9.109375" style="31"/>
    <col min="7692" max="7692" width="11.33203125" style="31" customWidth="1"/>
    <col min="7693" max="7934" width="9.109375" style="31"/>
    <col min="7935" max="7935" width="3.5546875" style="31" customWidth="1"/>
    <col min="7936" max="7936" width="22.88671875" style="31" customWidth="1"/>
    <col min="7937" max="7937" width="5.44140625" style="31" customWidth="1"/>
    <col min="7938" max="7938" width="18.44140625" style="31" customWidth="1"/>
    <col min="7939" max="7939" width="12.88671875" style="31" customWidth="1"/>
    <col min="7940" max="7941" width="12.44140625" style="31" customWidth="1"/>
    <col min="7942" max="7942" width="12.88671875" style="31" customWidth="1"/>
    <col min="7943" max="7943" width="16.109375" style="31" customWidth="1"/>
    <col min="7944" max="7944" width="11.6640625" style="31" customWidth="1"/>
    <col min="7945" max="7945" width="9.109375" style="31"/>
    <col min="7946" max="7946" width="10.109375" style="31" customWidth="1"/>
    <col min="7947" max="7947" width="9.109375" style="31"/>
    <col min="7948" max="7948" width="11.33203125" style="31" customWidth="1"/>
    <col min="7949" max="8190" width="9.109375" style="31"/>
    <col min="8191" max="8191" width="3.5546875" style="31" customWidth="1"/>
    <col min="8192" max="8192" width="22.88671875" style="31" customWidth="1"/>
    <col min="8193" max="8193" width="5.44140625" style="31" customWidth="1"/>
    <col min="8194" max="8194" width="18.44140625" style="31" customWidth="1"/>
    <col min="8195" max="8195" width="12.88671875" style="31" customWidth="1"/>
    <col min="8196" max="8197" width="12.44140625" style="31" customWidth="1"/>
    <col min="8198" max="8198" width="12.88671875" style="31" customWidth="1"/>
    <col min="8199" max="8199" width="16.109375" style="31" customWidth="1"/>
    <col min="8200" max="8200" width="11.6640625" style="31" customWidth="1"/>
    <col min="8201" max="8201" width="9.109375" style="31"/>
    <col min="8202" max="8202" width="10.109375" style="31" customWidth="1"/>
    <col min="8203" max="8203" width="9.109375" style="31"/>
    <col min="8204" max="8204" width="11.33203125" style="31" customWidth="1"/>
    <col min="8205" max="8446" width="9.109375" style="31"/>
    <col min="8447" max="8447" width="3.5546875" style="31" customWidth="1"/>
    <col min="8448" max="8448" width="22.88671875" style="31" customWidth="1"/>
    <col min="8449" max="8449" width="5.44140625" style="31" customWidth="1"/>
    <col min="8450" max="8450" width="18.44140625" style="31" customWidth="1"/>
    <col min="8451" max="8451" width="12.88671875" style="31" customWidth="1"/>
    <col min="8452" max="8453" width="12.44140625" style="31" customWidth="1"/>
    <col min="8454" max="8454" width="12.88671875" style="31" customWidth="1"/>
    <col min="8455" max="8455" width="16.109375" style="31" customWidth="1"/>
    <col min="8456" max="8456" width="11.6640625" style="31" customWidth="1"/>
    <col min="8457" max="8457" width="9.109375" style="31"/>
    <col min="8458" max="8458" width="10.109375" style="31" customWidth="1"/>
    <col min="8459" max="8459" width="9.109375" style="31"/>
    <col min="8460" max="8460" width="11.33203125" style="31" customWidth="1"/>
    <col min="8461" max="8702" width="9.109375" style="31"/>
    <col min="8703" max="8703" width="3.5546875" style="31" customWidth="1"/>
    <col min="8704" max="8704" width="22.88671875" style="31" customWidth="1"/>
    <col min="8705" max="8705" width="5.44140625" style="31" customWidth="1"/>
    <col min="8706" max="8706" width="18.44140625" style="31" customWidth="1"/>
    <col min="8707" max="8707" width="12.88671875" style="31" customWidth="1"/>
    <col min="8708" max="8709" width="12.44140625" style="31" customWidth="1"/>
    <col min="8710" max="8710" width="12.88671875" style="31" customWidth="1"/>
    <col min="8711" max="8711" width="16.109375" style="31" customWidth="1"/>
    <col min="8712" max="8712" width="11.6640625" style="31" customWidth="1"/>
    <col min="8713" max="8713" width="9.109375" style="31"/>
    <col min="8714" max="8714" width="10.109375" style="31" customWidth="1"/>
    <col min="8715" max="8715" width="9.109375" style="31"/>
    <col min="8716" max="8716" width="11.33203125" style="31" customWidth="1"/>
    <col min="8717" max="8958" width="9.109375" style="31"/>
    <col min="8959" max="8959" width="3.5546875" style="31" customWidth="1"/>
    <col min="8960" max="8960" width="22.88671875" style="31" customWidth="1"/>
    <col min="8961" max="8961" width="5.44140625" style="31" customWidth="1"/>
    <col min="8962" max="8962" width="18.44140625" style="31" customWidth="1"/>
    <col min="8963" max="8963" width="12.88671875" style="31" customWidth="1"/>
    <col min="8964" max="8965" width="12.44140625" style="31" customWidth="1"/>
    <col min="8966" max="8966" width="12.88671875" style="31" customWidth="1"/>
    <col min="8967" max="8967" width="16.109375" style="31" customWidth="1"/>
    <col min="8968" max="8968" width="11.6640625" style="31" customWidth="1"/>
    <col min="8969" max="8969" width="9.109375" style="31"/>
    <col min="8970" max="8970" width="10.109375" style="31" customWidth="1"/>
    <col min="8971" max="8971" width="9.109375" style="31"/>
    <col min="8972" max="8972" width="11.33203125" style="31" customWidth="1"/>
    <col min="8973" max="9214" width="9.109375" style="31"/>
    <col min="9215" max="9215" width="3.5546875" style="31" customWidth="1"/>
    <col min="9216" max="9216" width="22.88671875" style="31" customWidth="1"/>
    <col min="9217" max="9217" width="5.44140625" style="31" customWidth="1"/>
    <col min="9218" max="9218" width="18.44140625" style="31" customWidth="1"/>
    <col min="9219" max="9219" width="12.88671875" style="31" customWidth="1"/>
    <col min="9220" max="9221" width="12.44140625" style="31" customWidth="1"/>
    <col min="9222" max="9222" width="12.88671875" style="31" customWidth="1"/>
    <col min="9223" max="9223" width="16.109375" style="31" customWidth="1"/>
    <col min="9224" max="9224" width="11.6640625" style="31" customWidth="1"/>
    <col min="9225" max="9225" width="9.109375" style="31"/>
    <col min="9226" max="9226" width="10.109375" style="31" customWidth="1"/>
    <col min="9227" max="9227" width="9.109375" style="31"/>
    <col min="9228" max="9228" width="11.33203125" style="31" customWidth="1"/>
    <col min="9229" max="9470" width="9.109375" style="31"/>
    <col min="9471" max="9471" width="3.5546875" style="31" customWidth="1"/>
    <col min="9472" max="9472" width="22.88671875" style="31" customWidth="1"/>
    <col min="9473" max="9473" width="5.44140625" style="31" customWidth="1"/>
    <col min="9474" max="9474" width="18.44140625" style="31" customWidth="1"/>
    <col min="9475" max="9475" width="12.88671875" style="31" customWidth="1"/>
    <col min="9476" max="9477" width="12.44140625" style="31" customWidth="1"/>
    <col min="9478" max="9478" width="12.88671875" style="31" customWidth="1"/>
    <col min="9479" max="9479" width="16.109375" style="31" customWidth="1"/>
    <col min="9480" max="9480" width="11.6640625" style="31" customWidth="1"/>
    <col min="9481" max="9481" width="9.109375" style="31"/>
    <col min="9482" max="9482" width="10.109375" style="31" customWidth="1"/>
    <col min="9483" max="9483" width="9.109375" style="31"/>
    <col min="9484" max="9484" width="11.33203125" style="31" customWidth="1"/>
    <col min="9485" max="9726" width="9.109375" style="31"/>
    <col min="9727" max="9727" width="3.5546875" style="31" customWidth="1"/>
    <col min="9728" max="9728" width="22.88671875" style="31" customWidth="1"/>
    <col min="9729" max="9729" width="5.44140625" style="31" customWidth="1"/>
    <col min="9730" max="9730" width="18.44140625" style="31" customWidth="1"/>
    <col min="9731" max="9731" width="12.88671875" style="31" customWidth="1"/>
    <col min="9732" max="9733" width="12.44140625" style="31" customWidth="1"/>
    <col min="9734" max="9734" width="12.88671875" style="31" customWidth="1"/>
    <col min="9735" max="9735" width="16.109375" style="31" customWidth="1"/>
    <col min="9736" max="9736" width="11.6640625" style="31" customWidth="1"/>
    <col min="9737" max="9737" width="9.109375" style="31"/>
    <col min="9738" max="9738" width="10.109375" style="31" customWidth="1"/>
    <col min="9739" max="9739" width="9.109375" style="31"/>
    <col min="9740" max="9740" width="11.33203125" style="31" customWidth="1"/>
    <col min="9741" max="9982" width="9.109375" style="31"/>
    <col min="9983" max="9983" width="3.5546875" style="31" customWidth="1"/>
    <col min="9984" max="9984" width="22.88671875" style="31" customWidth="1"/>
    <col min="9985" max="9985" width="5.44140625" style="31" customWidth="1"/>
    <col min="9986" max="9986" width="18.44140625" style="31" customWidth="1"/>
    <col min="9987" max="9987" width="12.88671875" style="31" customWidth="1"/>
    <col min="9988" max="9989" width="12.44140625" style="31" customWidth="1"/>
    <col min="9990" max="9990" width="12.88671875" style="31" customWidth="1"/>
    <col min="9991" max="9991" width="16.109375" style="31" customWidth="1"/>
    <col min="9992" max="9992" width="11.6640625" style="31" customWidth="1"/>
    <col min="9993" max="9993" width="9.109375" style="31"/>
    <col min="9994" max="9994" width="10.109375" style="31" customWidth="1"/>
    <col min="9995" max="9995" width="9.109375" style="31"/>
    <col min="9996" max="9996" width="11.33203125" style="31" customWidth="1"/>
    <col min="9997" max="10238" width="9.109375" style="31"/>
    <col min="10239" max="10239" width="3.5546875" style="31" customWidth="1"/>
    <col min="10240" max="10240" width="22.88671875" style="31" customWidth="1"/>
    <col min="10241" max="10241" width="5.44140625" style="31" customWidth="1"/>
    <col min="10242" max="10242" width="18.44140625" style="31" customWidth="1"/>
    <col min="10243" max="10243" width="12.88671875" style="31" customWidth="1"/>
    <col min="10244" max="10245" width="12.44140625" style="31" customWidth="1"/>
    <col min="10246" max="10246" width="12.88671875" style="31" customWidth="1"/>
    <col min="10247" max="10247" width="16.109375" style="31" customWidth="1"/>
    <col min="10248" max="10248" width="11.6640625" style="31" customWidth="1"/>
    <col min="10249" max="10249" width="9.109375" style="31"/>
    <col min="10250" max="10250" width="10.109375" style="31" customWidth="1"/>
    <col min="10251" max="10251" width="9.109375" style="31"/>
    <col min="10252" max="10252" width="11.33203125" style="31" customWidth="1"/>
    <col min="10253" max="10494" width="9.109375" style="31"/>
    <col min="10495" max="10495" width="3.5546875" style="31" customWidth="1"/>
    <col min="10496" max="10496" width="22.88671875" style="31" customWidth="1"/>
    <col min="10497" max="10497" width="5.44140625" style="31" customWidth="1"/>
    <col min="10498" max="10498" width="18.44140625" style="31" customWidth="1"/>
    <col min="10499" max="10499" width="12.88671875" style="31" customWidth="1"/>
    <col min="10500" max="10501" width="12.44140625" style="31" customWidth="1"/>
    <col min="10502" max="10502" width="12.88671875" style="31" customWidth="1"/>
    <col min="10503" max="10503" width="16.109375" style="31" customWidth="1"/>
    <col min="10504" max="10504" width="11.6640625" style="31" customWidth="1"/>
    <col min="10505" max="10505" width="9.109375" style="31"/>
    <col min="10506" max="10506" width="10.109375" style="31" customWidth="1"/>
    <col min="10507" max="10507" width="9.109375" style="31"/>
    <col min="10508" max="10508" width="11.33203125" style="31" customWidth="1"/>
    <col min="10509" max="10750" width="9.109375" style="31"/>
    <col min="10751" max="10751" width="3.5546875" style="31" customWidth="1"/>
    <col min="10752" max="10752" width="22.88671875" style="31" customWidth="1"/>
    <col min="10753" max="10753" width="5.44140625" style="31" customWidth="1"/>
    <col min="10754" max="10754" width="18.44140625" style="31" customWidth="1"/>
    <col min="10755" max="10755" width="12.88671875" style="31" customWidth="1"/>
    <col min="10756" max="10757" width="12.44140625" style="31" customWidth="1"/>
    <col min="10758" max="10758" width="12.88671875" style="31" customWidth="1"/>
    <col min="10759" max="10759" width="16.109375" style="31" customWidth="1"/>
    <col min="10760" max="10760" width="11.6640625" style="31" customWidth="1"/>
    <col min="10761" max="10761" width="9.109375" style="31"/>
    <col min="10762" max="10762" width="10.109375" style="31" customWidth="1"/>
    <col min="10763" max="10763" width="9.109375" style="31"/>
    <col min="10764" max="10764" width="11.33203125" style="31" customWidth="1"/>
    <col min="10765" max="11006" width="9.109375" style="31"/>
    <col min="11007" max="11007" width="3.5546875" style="31" customWidth="1"/>
    <col min="11008" max="11008" width="22.88671875" style="31" customWidth="1"/>
    <col min="11009" max="11009" width="5.44140625" style="31" customWidth="1"/>
    <col min="11010" max="11010" width="18.44140625" style="31" customWidth="1"/>
    <col min="11011" max="11011" width="12.88671875" style="31" customWidth="1"/>
    <col min="11012" max="11013" width="12.44140625" style="31" customWidth="1"/>
    <col min="11014" max="11014" width="12.88671875" style="31" customWidth="1"/>
    <col min="11015" max="11015" width="16.109375" style="31" customWidth="1"/>
    <col min="11016" max="11016" width="11.6640625" style="31" customWidth="1"/>
    <col min="11017" max="11017" width="9.109375" style="31"/>
    <col min="11018" max="11018" width="10.109375" style="31" customWidth="1"/>
    <col min="11019" max="11019" width="9.109375" style="31"/>
    <col min="11020" max="11020" width="11.33203125" style="31" customWidth="1"/>
    <col min="11021" max="11262" width="9.109375" style="31"/>
    <col min="11263" max="11263" width="3.5546875" style="31" customWidth="1"/>
    <col min="11264" max="11264" width="22.88671875" style="31" customWidth="1"/>
    <col min="11265" max="11265" width="5.44140625" style="31" customWidth="1"/>
    <col min="11266" max="11266" width="18.44140625" style="31" customWidth="1"/>
    <col min="11267" max="11267" width="12.88671875" style="31" customWidth="1"/>
    <col min="11268" max="11269" width="12.44140625" style="31" customWidth="1"/>
    <col min="11270" max="11270" width="12.88671875" style="31" customWidth="1"/>
    <col min="11271" max="11271" width="16.109375" style="31" customWidth="1"/>
    <col min="11272" max="11272" width="11.6640625" style="31" customWidth="1"/>
    <col min="11273" max="11273" width="9.109375" style="31"/>
    <col min="11274" max="11274" width="10.109375" style="31" customWidth="1"/>
    <col min="11275" max="11275" width="9.109375" style="31"/>
    <col min="11276" max="11276" width="11.33203125" style="31" customWidth="1"/>
    <col min="11277" max="11518" width="9.109375" style="31"/>
    <col min="11519" max="11519" width="3.5546875" style="31" customWidth="1"/>
    <col min="11520" max="11520" width="22.88671875" style="31" customWidth="1"/>
    <col min="11521" max="11521" width="5.44140625" style="31" customWidth="1"/>
    <col min="11522" max="11522" width="18.44140625" style="31" customWidth="1"/>
    <col min="11523" max="11523" width="12.88671875" style="31" customWidth="1"/>
    <col min="11524" max="11525" width="12.44140625" style="31" customWidth="1"/>
    <col min="11526" max="11526" width="12.88671875" style="31" customWidth="1"/>
    <col min="11527" max="11527" width="16.109375" style="31" customWidth="1"/>
    <col min="11528" max="11528" width="11.6640625" style="31" customWidth="1"/>
    <col min="11529" max="11529" width="9.109375" style="31"/>
    <col min="11530" max="11530" width="10.109375" style="31" customWidth="1"/>
    <col min="11531" max="11531" width="9.109375" style="31"/>
    <col min="11532" max="11532" width="11.33203125" style="31" customWidth="1"/>
    <col min="11533" max="11774" width="9.109375" style="31"/>
    <col min="11775" max="11775" width="3.5546875" style="31" customWidth="1"/>
    <col min="11776" max="11776" width="22.88671875" style="31" customWidth="1"/>
    <col min="11777" max="11777" width="5.44140625" style="31" customWidth="1"/>
    <col min="11778" max="11778" width="18.44140625" style="31" customWidth="1"/>
    <col min="11779" max="11779" width="12.88671875" style="31" customWidth="1"/>
    <col min="11780" max="11781" width="12.44140625" style="31" customWidth="1"/>
    <col min="11782" max="11782" width="12.88671875" style="31" customWidth="1"/>
    <col min="11783" max="11783" width="16.109375" style="31" customWidth="1"/>
    <col min="11784" max="11784" width="11.6640625" style="31" customWidth="1"/>
    <col min="11785" max="11785" width="9.109375" style="31"/>
    <col min="11786" max="11786" width="10.109375" style="31" customWidth="1"/>
    <col min="11787" max="11787" width="9.109375" style="31"/>
    <col min="11788" max="11788" width="11.33203125" style="31" customWidth="1"/>
    <col min="11789" max="12030" width="9.109375" style="31"/>
    <col min="12031" max="12031" width="3.5546875" style="31" customWidth="1"/>
    <col min="12032" max="12032" width="22.88671875" style="31" customWidth="1"/>
    <col min="12033" max="12033" width="5.44140625" style="31" customWidth="1"/>
    <col min="12034" max="12034" width="18.44140625" style="31" customWidth="1"/>
    <col min="12035" max="12035" width="12.88671875" style="31" customWidth="1"/>
    <col min="12036" max="12037" width="12.44140625" style="31" customWidth="1"/>
    <col min="12038" max="12038" width="12.88671875" style="31" customWidth="1"/>
    <col min="12039" max="12039" width="16.109375" style="31" customWidth="1"/>
    <col min="12040" max="12040" width="11.6640625" style="31" customWidth="1"/>
    <col min="12041" max="12041" width="9.109375" style="31"/>
    <col min="12042" max="12042" width="10.109375" style="31" customWidth="1"/>
    <col min="12043" max="12043" width="9.109375" style="31"/>
    <col min="12044" max="12044" width="11.33203125" style="31" customWidth="1"/>
    <col min="12045" max="12286" width="9.109375" style="31"/>
    <col min="12287" max="12287" width="3.5546875" style="31" customWidth="1"/>
    <col min="12288" max="12288" width="22.88671875" style="31" customWidth="1"/>
    <col min="12289" max="12289" width="5.44140625" style="31" customWidth="1"/>
    <col min="12290" max="12290" width="18.44140625" style="31" customWidth="1"/>
    <col min="12291" max="12291" width="12.88671875" style="31" customWidth="1"/>
    <col min="12292" max="12293" width="12.44140625" style="31" customWidth="1"/>
    <col min="12294" max="12294" width="12.88671875" style="31" customWidth="1"/>
    <col min="12295" max="12295" width="16.109375" style="31" customWidth="1"/>
    <col min="12296" max="12296" width="11.6640625" style="31" customWidth="1"/>
    <col min="12297" max="12297" width="9.109375" style="31"/>
    <col min="12298" max="12298" width="10.109375" style="31" customWidth="1"/>
    <col min="12299" max="12299" width="9.109375" style="31"/>
    <col min="12300" max="12300" width="11.33203125" style="31" customWidth="1"/>
    <col min="12301" max="12542" width="9.109375" style="31"/>
    <col min="12543" max="12543" width="3.5546875" style="31" customWidth="1"/>
    <col min="12544" max="12544" width="22.88671875" style="31" customWidth="1"/>
    <col min="12545" max="12545" width="5.44140625" style="31" customWidth="1"/>
    <col min="12546" max="12546" width="18.44140625" style="31" customWidth="1"/>
    <col min="12547" max="12547" width="12.88671875" style="31" customWidth="1"/>
    <col min="12548" max="12549" width="12.44140625" style="31" customWidth="1"/>
    <col min="12550" max="12550" width="12.88671875" style="31" customWidth="1"/>
    <col min="12551" max="12551" width="16.109375" style="31" customWidth="1"/>
    <col min="12552" max="12552" width="11.6640625" style="31" customWidth="1"/>
    <col min="12553" max="12553" width="9.109375" style="31"/>
    <col min="12554" max="12554" width="10.109375" style="31" customWidth="1"/>
    <col min="12555" max="12555" width="9.109375" style="31"/>
    <col min="12556" max="12556" width="11.33203125" style="31" customWidth="1"/>
    <col min="12557" max="12798" width="9.109375" style="31"/>
    <col min="12799" max="12799" width="3.5546875" style="31" customWidth="1"/>
    <col min="12800" max="12800" width="22.88671875" style="31" customWidth="1"/>
    <col min="12801" max="12801" width="5.44140625" style="31" customWidth="1"/>
    <col min="12802" max="12802" width="18.44140625" style="31" customWidth="1"/>
    <col min="12803" max="12803" width="12.88671875" style="31" customWidth="1"/>
    <col min="12804" max="12805" width="12.44140625" style="31" customWidth="1"/>
    <col min="12806" max="12806" width="12.88671875" style="31" customWidth="1"/>
    <col min="12807" max="12807" width="16.109375" style="31" customWidth="1"/>
    <col min="12808" max="12808" width="11.6640625" style="31" customWidth="1"/>
    <col min="12809" max="12809" width="9.109375" style="31"/>
    <col min="12810" max="12810" width="10.109375" style="31" customWidth="1"/>
    <col min="12811" max="12811" width="9.109375" style="31"/>
    <col min="12812" max="12812" width="11.33203125" style="31" customWidth="1"/>
    <col min="12813" max="13054" width="9.109375" style="31"/>
    <col min="13055" max="13055" width="3.5546875" style="31" customWidth="1"/>
    <col min="13056" max="13056" width="22.88671875" style="31" customWidth="1"/>
    <col min="13057" max="13057" width="5.44140625" style="31" customWidth="1"/>
    <col min="13058" max="13058" width="18.44140625" style="31" customWidth="1"/>
    <col min="13059" max="13059" width="12.88671875" style="31" customWidth="1"/>
    <col min="13060" max="13061" width="12.44140625" style="31" customWidth="1"/>
    <col min="13062" max="13062" width="12.88671875" style="31" customWidth="1"/>
    <col min="13063" max="13063" width="16.109375" style="31" customWidth="1"/>
    <col min="13064" max="13064" width="11.6640625" style="31" customWidth="1"/>
    <col min="13065" max="13065" width="9.109375" style="31"/>
    <col min="13066" max="13066" width="10.109375" style="31" customWidth="1"/>
    <col min="13067" max="13067" width="9.109375" style="31"/>
    <col min="13068" max="13068" width="11.33203125" style="31" customWidth="1"/>
    <col min="13069" max="13310" width="9.109375" style="31"/>
    <col min="13311" max="13311" width="3.5546875" style="31" customWidth="1"/>
    <col min="13312" max="13312" width="22.88671875" style="31" customWidth="1"/>
    <col min="13313" max="13313" width="5.44140625" style="31" customWidth="1"/>
    <col min="13314" max="13314" width="18.44140625" style="31" customWidth="1"/>
    <col min="13315" max="13315" width="12.88671875" style="31" customWidth="1"/>
    <col min="13316" max="13317" width="12.44140625" style="31" customWidth="1"/>
    <col min="13318" max="13318" width="12.88671875" style="31" customWidth="1"/>
    <col min="13319" max="13319" width="16.109375" style="31" customWidth="1"/>
    <col min="13320" max="13320" width="11.6640625" style="31" customWidth="1"/>
    <col min="13321" max="13321" width="9.109375" style="31"/>
    <col min="13322" max="13322" width="10.109375" style="31" customWidth="1"/>
    <col min="13323" max="13323" width="9.109375" style="31"/>
    <col min="13324" max="13324" width="11.33203125" style="31" customWidth="1"/>
    <col min="13325" max="13566" width="9.109375" style="31"/>
    <col min="13567" max="13567" width="3.5546875" style="31" customWidth="1"/>
    <col min="13568" max="13568" width="22.88671875" style="31" customWidth="1"/>
    <col min="13569" max="13569" width="5.44140625" style="31" customWidth="1"/>
    <col min="13570" max="13570" width="18.44140625" style="31" customWidth="1"/>
    <col min="13571" max="13571" width="12.88671875" style="31" customWidth="1"/>
    <col min="13572" max="13573" width="12.44140625" style="31" customWidth="1"/>
    <col min="13574" max="13574" width="12.88671875" style="31" customWidth="1"/>
    <col min="13575" max="13575" width="16.109375" style="31" customWidth="1"/>
    <col min="13576" max="13576" width="11.6640625" style="31" customWidth="1"/>
    <col min="13577" max="13577" width="9.109375" style="31"/>
    <col min="13578" max="13578" width="10.109375" style="31" customWidth="1"/>
    <col min="13579" max="13579" width="9.109375" style="31"/>
    <col min="13580" max="13580" width="11.33203125" style="31" customWidth="1"/>
    <col min="13581" max="13822" width="9.109375" style="31"/>
    <col min="13823" max="13823" width="3.5546875" style="31" customWidth="1"/>
    <col min="13824" max="13824" width="22.88671875" style="31" customWidth="1"/>
    <col min="13825" max="13825" width="5.44140625" style="31" customWidth="1"/>
    <col min="13826" max="13826" width="18.44140625" style="31" customWidth="1"/>
    <col min="13827" max="13827" width="12.88671875" style="31" customWidth="1"/>
    <col min="13828" max="13829" width="12.44140625" style="31" customWidth="1"/>
    <col min="13830" max="13830" width="12.88671875" style="31" customWidth="1"/>
    <col min="13831" max="13831" width="16.109375" style="31" customWidth="1"/>
    <col min="13832" max="13832" width="11.6640625" style="31" customWidth="1"/>
    <col min="13833" max="13833" width="9.109375" style="31"/>
    <col min="13834" max="13834" width="10.109375" style="31" customWidth="1"/>
    <col min="13835" max="13835" width="9.109375" style="31"/>
    <col min="13836" max="13836" width="11.33203125" style="31" customWidth="1"/>
    <col min="13837" max="14078" width="9.109375" style="31"/>
    <col min="14079" max="14079" width="3.5546875" style="31" customWidth="1"/>
    <col min="14080" max="14080" width="22.88671875" style="31" customWidth="1"/>
    <col min="14081" max="14081" width="5.44140625" style="31" customWidth="1"/>
    <col min="14082" max="14082" width="18.44140625" style="31" customWidth="1"/>
    <col min="14083" max="14083" width="12.88671875" style="31" customWidth="1"/>
    <col min="14084" max="14085" width="12.44140625" style="31" customWidth="1"/>
    <col min="14086" max="14086" width="12.88671875" style="31" customWidth="1"/>
    <col min="14087" max="14087" width="16.109375" style="31" customWidth="1"/>
    <col min="14088" max="14088" width="11.6640625" style="31" customWidth="1"/>
    <col min="14089" max="14089" width="9.109375" style="31"/>
    <col min="14090" max="14090" width="10.109375" style="31" customWidth="1"/>
    <col min="14091" max="14091" width="9.109375" style="31"/>
    <col min="14092" max="14092" width="11.33203125" style="31" customWidth="1"/>
    <col min="14093" max="14334" width="9.109375" style="31"/>
    <col min="14335" max="14335" width="3.5546875" style="31" customWidth="1"/>
    <col min="14336" max="14336" width="22.88671875" style="31" customWidth="1"/>
    <col min="14337" max="14337" width="5.44140625" style="31" customWidth="1"/>
    <col min="14338" max="14338" width="18.44140625" style="31" customWidth="1"/>
    <col min="14339" max="14339" width="12.88671875" style="31" customWidth="1"/>
    <col min="14340" max="14341" width="12.44140625" style="31" customWidth="1"/>
    <col min="14342" max="14342" width="12.88671875" style="31" customWidth="1"/>
    <col min="14343" max="14343" width="16.109375" style="31" customWidth="1"/>
    <col min="14344" max="14344" width="11.6640625" style="31" customWidth="1"/>
    <col min="14345" max="14345" width="9.109375" style="31"/>
    <col min="14346" max="14346" width="10.109375" style="31" customWidth="1"/>
    <col min="14347" max="14347" width="9.109375" style="31"/>
    <col min="14348" max="14348" width="11.33203125" style="31" customWidth="1"/>
    <col min="14349" max="14590" width="9.109375" style="31"/>
    <col min="14591" max="14591" width="3.5546875" style="31" customWidth="1"/>
    <col min="14592" max="14592" width="22.88671875" style="31" customWidth="1"/>
    <col min="14593" max="14593" width="5.44140625" style="31" customWidth="1"/>
    <col min="14594" max="14594" width="18.44140625" style="31" customWidth="1"/>
    <col min="14595" max="14595" width="12.88671875" style="31" customWidth="1"/>
    <col min="14596" max="14597" width="12.44140625" style="31" customWidth="1"/>
    <col min="14598" max="14598" width="12.88671875" style="31" customWidth="1"/>
    <col min="14599" max="14599" width="16.109375" style="31" customWidth="1"/>
    <col min="14600" max="14600" width="11.6640625" style="31" customWidth="1"/>
    <col min="14601" max="14601" width="9.109375" style="31"/>
    <col min="14602" max="14602" width="10.109375" style="31" customWidth="1"/>
    <col min="14603" max="14603" width="9.109375" style="31"/>
    <col min="14604" max="14604" width="11.33203125" style="31" customWidth="1"/>
    <col min="14605" max="14846" width="9.109375" style="31"/>
    <col min="14847" max="14847" width="3.5546875" style="31" customWidth="1"/>
    <col min="14848" max="14848" width="22.88671875" style="31" customWidth="1"/>
    <col min="14849" max="14849" width="5.44140625" style="31" customWidth="1"/>
    <col min="14850" max="14850" width="18.44140625" style="31" customWidth="1"/>
    <col min="14851" max="14851" width="12.88671875" style="31" customWidth="1"/>
    <col min="14852" max="14853" width="12.44140625" style="31" customWidth="1"/>
    <col min="14854" max="14854" width="12.88671875" style="31" customWidth="1"/>
    <col min="14855" max="14855" width="16.109375" style="31" customWidth="1"/>
    <col min="14856" max="14856" width="11.6640625" style="31" customWidth="1"/>
    <col min="14857" max="14857" width="9.109375" style="31"/>
    <col min="14858" max="14858" width="10.109375" style="31" customWidth="1"/>
    <col min="14859" max="14859" width="9.109375" style="31"/>
    <col min="14860" max="14860" width="11.33203125" style="31" customWidth="1"/>
    <col min="14861" max="15102" width="9.109375" style="31"/>
    <col min="15103" max="15103" width="3.5546875" style="31" customWidth="1"/>
    <col min="15104" max="15104" width="22.88671875" style="31" customWidth="1"/>
    <col min="15105" max="15105" width="5.44140625" style="31" customWidth="1"/>
    <col min="15106" max="15106" width="18.44140625" style="31" customWidth="1"/>
    <col min="15107" max="15107" width="12.88671875" style="31" customWidth="1"/>
    <col min="15108" max="15109" width="12.44140625" style="31" customWidth="1"/>
    <col min="15110" max="15110" width="12.88671875" style="31" customWidth="1"/>
    <col min="15111" max="15111" width="16.109375" style="31" customWidth="1"/>
    <col min="15112" max="15112" width="11.6640625" style="31" customWidth="1"/>
    <col min="15113" max="15113" width="9.109375" style="31"/>
    <col min="15114" max="15114" width="10.109375" style="31" customWidth="1"/>
    <col min="15115" max="15115" width="9.109375" style="31"/>
    <col min="15116" max="15116" width="11.33203125" style="31" customWidth="1"/>
    <col min="15117" max="15358" width="9.109375" style="31"/>
    <col min="15359" max="15359" width="3.5546875" style="31" customWidth="1"/>
    <col min="15360" max="15360" width="22.88671875" style="31" customWidth="1"/>
    <col min="15361" max="15361" width="5.44140625" style="31" customWidth="1"/>
    <col min="15362" max="15362" width="18.44140625" style="31" customWidth="1"/>
    <col min="15363" max="15363" width="12.88671875" style="31" customWidth="1"/>
    <col min="15364" max="15365" width="12.44140625" style="31" customWidth="1"/>
    <col min="15366" max="15366" width="12.88671875" style="31" customWidth="1"/>
    <col min="15367" max="15367" width="16.109375" style="31" customWidth="1"/>
    <col min="15368" max="15368" width="11.6640625" style="31" customWidth="1"/>
    <col min="15369" max="15369" width="9.109375" style="31"/>
    <col min="15370" max="15370" width="10.109375" style="31" customWidth="1"/>
    <col min="15371" max="15371" width="9.109375" style="31"/>
    <col min="15372" max="15372" width="11.33203125" style="31" customWidth="1"/>
    <col min="15373" max="15614" width="9.109375" style="31"/>
    <col min="15615" max="15615" width="3.5546875" style="31" customWidth="1"/>
    <col min="15616" max="15616" width="22.88671875" style="31" customWidth="1"/>
    <col min="15617" max="15617" width="5.44140625" style="31" customWidth="1"/>
    <col min="15618" max="15618" width="18.44140625" style="31" customWidth="1"/>
    <col min="15619" max="15619" width="12.88671875" style="31" customWidth="1"/>
    <col min="15620" max="15621" width="12.44140625" style="31" customWidth="1"/>
    <col min="15622" max="15622" width="12.88671875" style="31" customWidth="1"/>
    <col min="15623" max="15623" width="16.109375" style="31" customWidth="1"/>
    <col min="15624" max="15624" width="11.6640625" style="31" customWidth="1"/>
    <col min="15625" max="15625" width="9.109375" style="31"/>
    <col min="15626" max="15626" width="10.109375" style="31" customWidth="1"/>
    <col min="15627" max="15627" width="9.109375" style="31"/>
    <col min="15628" max="15628" width="11.33203125" style="31" customWidth="1"/>
    <col min="15629" max="15870" width="9.109375" style="31"/>
    <col min="15871" max="15871" width="3.5546875" style="31" customWidth="1"/>
    <col min="15872" max="15872" width="22.88671875" style="31" customWidth="1"/>
    <col min="15873" max="15873" width="5.44140625" style="31" customWidth="1"/>
    <col min="15874" max="15874" width="18.44140625" style="31" customWidth="1"/>
    <col min="15875" max="15875" width="12.88671875" style="31" customWidth="1"/>
    <col min="15876" max="15877" width="12.44140625" style="31" customWidth="1"/>
    <col min="15878" max="15878" width="12.88671875" style="31" customWidth="1"/>
    <col min="15879" max="15879" width="16.109375" style="31" customWidth="1"/>
    <col min="15880" max="15880" width="11.6640625" style="31" customWidth="1"/>
    <col min="15881" max="15881" width="9.109375" style="31"/>
    <col min="15882" max="15882" width="10.109375" style="31" customWidth="1"/>
    <col min="15883" max="15883" width="9.109375" style="31"/>
    <col min="15884" max="15884" width="11.33203125" style="31" customWidth="1"/>
    <col min="15885" max="16126" width="9.109375" style="31"/>
    <col min="16127" max="16127" width="3.5546875" style="31" customWidth="1"/>
    <col min="16128" max="16128" width="22.88671875" style="31" customWidth="1"/>
    <col min="16129" max="16129" width="5.44140625" style="31" customWidth="1"/>
    <col min="16130" max="16130" width="18.44140625" style="31" customWidth="1"/>
    <col min="16131" max="16131" width="12.88671875" style="31" customWidth="1"/>
    <col min="16132" max="16133" width="12.44140625" style="31" customWidth="1"/>
    <col min="16134" max="16134" width="12.88671875" style="31" customWidth="1"/>
    <col min="16135" max="16135" width="16.109375" style="31" customWidth="1"/>
    <col min="16136" max="16136" width="11.6640625" style="31" customWidth="1"/>
    <col min="16137" max="16137" width="9.109375" style="31"/>
    <col min="16138" max="16138" width="10.109375" style="31" customWidth="1"/>
    <col min="16139" max="16139" width="9.109375" style="31"/>
    <col min="16140" max="16140" width="11.33203125" style="31" customWidth="1"/>
    <col min="16141" max="16384" width="9.109375" style="31"/>
  </cols>
  <sheetData>
    <row r="1" spans="1:10" x14ac:dyDescent="0.3">
      <c r="H1" s="31" t="s">
        <v>75</v>
      </c>
      <c r="I1" s="52"/>
      <c r="J1" s="52"/>
    </row>
    <row r="2" spans="1:10" x14ac:dyDescent="0.3">
      <c r="H2" s="31" t="s">
        <v>76</v>
      </c>
      <c r="I2" s="52"/>
      <c r="J2" s="52"/>
    </row>
    <row r="3" spans="1:10" x14ac:dyDescent="0.3">
      <c r="H3" s="31" t="s">
        <v>86</v>
      </c>
      <c r="I3" s="52"/>
      <c r="J3" s="52"/>
    </row>
    <row r="4" spans="1:10" ht="15.75" customHeight="1" x14ac:dyDescent="0.3"/>
    <row r="5" spans="1:10" x14ac:dyDescent="0.3">
      <c r="A5" s="239" t="s">
        <v>0</v>
      </c>
      <c r="B5" s="239"/>
      <c r="C5" s="239"/>
      <c r="D5" s="239"/>
      <c r="E5" s="239"/>
      <c r="F5" s="239"/>
      <c r="G5" s="239"/>
      <c r="H5" s="239"/>
      <c r="I5" s="239"/>
      <c r="J5" s="239"/>
    </row>
    <row r="6" spans="1:10" x14ac:dyDescent="0.3">
      <c r="A6" s="239" t="s">
        <v>87</v>
      </c>
      <c r="B6" s="239"/>
      <c r="C6" s="239"/>
      <c r="D6" s="239"/>
      <c r="E6" s="239"/>
      <c r="F6" s="239"/>
      <c r="G6" s="239"/>
      <c r="H6" s="239"/>
      <c r="I6" s="239"/>
      <c r="J6" s="239"/>
    </row>
    <row r="7" spans="1:10" ht="7.95" customHeight="1" x14ac:dyDescent="0.3">
      <c r="A7" s="1"/>
      <c r="B7" s="1"/>
      <c r="C7" s="1"/>
      <c r="D7" s="1"/>
      <c r="E7" s="2"/>
      <c r="F7" s="2"/>
      <c r="G7" s="2"/>
      <c r="H7" s="2"/>
      <c r="I7" s="2"/>
      <c r="J7" s="2"/>
    </row>
    <row r="8" spans="1:10" ht="33.75" customHeight="1" x14ac:dyDescent="0.3">
      <c r="A8" s="248" t="s">
        <v>1</v>
      </c>
      <c r="B8" s="240" t="s">
        <v>2</v>
      </c>
      <c r="C8" s="240" t="s">
        <v>3</v>
      </c>
      <c r="D8" s="240" t="s">
        <v>4</v>
      </c>
      <c r="E8" s="240" t="s">
        <v>84</v>
      </c>
      <c r="F8" s="240" t="s">
        <v>88</v>
      </c>
      <c r="G8" s="240"/>
      <c r="H8" s="240" t="s">
        <v>89</v>
      </c>
      <c r="I8" s="242" t="s">
        <v>90</v>
      </c>
      <c r="J8" s="245" t="s">
        <v>98</v>
      </c>
    </row>
    <row r="9" spans="1:10" ht="27" customHeight="1" x14ac:dyDescent="0.3">
      <c r="A9" s="248"/>
      <c r="B9" s="240"/>
      <c r="C9" s="240"/>
      <c r="D9" s="240"/>
      <c r="E9" s="240"/>
      <c r="F9" s="45" t="s">
        <v>5</v>
      </c>
      <c r="G9" s="46" t="s">
        <v>6</v>
      </c>
      <c r="H9" s="240"/>
      <c r="I9" s="243"/>
      <c r="J9" s="246"/>
    </row>
    <row r="10" spans="1:10" ht="18.75" customHeight="1" x14ac:dyDescent="0.3">
      <c r="A10" s="248"/>
      <c r="B10" s="240"/>
      <c r="C10" s="240"/>
      <c r="D10" s="240"/>
      <c r="E10" s="241" t="s">
        <v>7</v>
      </c>
      <c r="F10" s="241"/>
      <c r="G10" s="241"/>
      <c r="H10" s="241"/>
      <c r="I10" s="244"/>
      <c r="J10" s="247"/>
    </row>
    <row r="11" spans="1:10" ht="12.6" customHeight="1" x14ac:dyDescent="0.3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4">
        <v>6</v>
      </c>
      <c r="G11" s="5">
        <v>7</v>
      </c>
      <c r="H11" s="3">
        <v>8</v>
      </c>
      <c r="I11" s="3">
        <v>9</v>
      </c>
      <c r="J11" s="3">
        <v>10</v>
      </c>
    </row>
    <row r="12" spans="1:10" ht="14.25" customHeight="1" x14ac:dyDescent="0.3">
      <c r="A12" s="55" t="s">
        <v>8</v>
      </c>
      <c r="B12" s="56" t="s">
        <v>9</v>
      </c>
      <c r="C12" s="151">
        <v>0</v>
      </c>
      <c r="D12" s="88" t="s">
        <v>10</v>
      </c>
      <c r="E12" s="98">
        <v>833338</v>
      </c>
      <c r="F12" s="163">
        <v>102928</v>
      </c>
      <c r="G12" s="57"/>
      <c r="H12" s="98">
        <f t="shared" ref="H12:H17" si="0">SUM(E12:F12,-G12)</f>
        <v>936266</v>
      </c>
      <c r="I12" s="99"/>
      <c r="J12" s="99">
        <f t="shared" ref="J12:J17" si="1">SUM(H12,-I12)</f>
        <v>936266</v>
      </c>
    </row>
    <row r="13" spans="1:10" x14ac:dyDescent="0.3">
      <c r="A13" s="155"/>
      <c r="B13" s="58" t="s">
        <v>11</v>
      </c>
      <c r="C13" s="143">
        <v>1</v>
      </c>
      <c r="D13" s="6" t="s">
        <v>12</v>
      </c>
      <c r="E13" s="87">
        <v>35229270</v>
      </c>
      <c r="F13" s="59">
        <v>4757707</v>
      </c>
      <c r="G13" s="60">
        <v>285034</v>
      </c>
      <c r="H13" s="61">
        <f t="shared" si="0"/>
        <v>39701943</v>
      </c>
      <c r="I13" s="61">
        <v>15158805</v>
      </c>
      <c r="J13" s="100">
        <f t="shared" si="1"/>
        <v>24543138</v>
      </c>
    </row>
    <row r="14" spans="1:10" x14ac:dyDescent="0.3">
      <c r="A14" s="6"/>
      <c r="B14" s="58" t="s">
        <v>13</v>
      </c>
      <c r="C14" s="143">
        <v>2</v>
      </c>
      <c r="D14" s="62" t="s">
        <v>77</v>
      </c>
      <c r="E14" s="87">
        <v>1531750</v>
      </c>
      <c r="F14" s="59"/>
      <c r="G14" s="60"/>
      <c r="H14" s="61">
        <f t="shared" si="0"/>
        <v>1531750</v>
      </c>
      <c r="I14" s="61">
        <v>1084112</v>
      </c>
      <c r="J14" s="100">
        <f t="shared" si="1"/>
        <v>447638</v>
      </c>
    </row>
    <row r="15" spans="1:10" x14ac:dyDescent="0.3">
      <c r="A15" s="6"/>
      <c r="B15" s="58"/>
      <c r="C15" s="143" t="s">
        <v>14</v>
      </c>
      <c r="D15" s="6" t="s">
        <v>15</v>
      </c>
      <c r="E15" s="87">
        <v>3660751</v>
      </c>
      <c r="F15" s="59">
        <v>800974</v>
      </c>
      <c r="G15" s="60"/>
      <c r="H15" s="61">
        <f t="shared" si="0"/>
        <v>4461725</v>
      </c>
      <c r="I15" s="61">
        <v>2803388</v>
      </c>
      <c r="J15" s="100">
        <f t="shared" si="1"/>
        <v>1658337</v>
      </c>
    </row>
    <row r="16" spans="1:10" x14ac:dyDescent="0.3">
      <c r="A16" s="6"/>
      <c r="B16" s="58"/>
      <c r="C16" s="143">
        <v>7</v>
      </c>
      <c r="D16" s="6" t="s">
        <v>16</v>
      </c>
      <c r="E16" s="87">
        <v>5791284</v>
      </c>
      <c r="F16" s="59"/>
      <c r="G16" s="60"/>
      <c r="H16" s="61">
        <f t="shared" si="0"/>
        <v>5791284</v>
      </c>
      <c r="I16" s="61">
        <v>5322807</v>
      </c>
      <c r="J16" s="100">
        <f t="shared" si="1"/>
        <v>468477</v>
      </c>
    </row>
    <row r="17" spans="1:10" x14ac:dyDescent="0.3">
      <c r="A17" s="7"/>
      <c r="B17" s="7"/>
      <c r="C17" s="144">
        <v>8</v>
      </c>
      <c r="D17" s="7" t="s">
        <v>17</v>
      </c>
      <c r="E17" s="101">
        <v>522558</v>
      </c>
      <c r="F17" s="164">
        <v>15375</v>
      </c>
      <c r="G17" s="63">
        <v>6600</v>
      </c>
      <c r="H17" s="64">
        <f t="shared" si="0"/>
        <v>531333</v>
      </c>
      <c r="I17" s="61">
        <v>303653</v>
      </c>
      <c r="J17" s="100">
        <f t="shared" si="1"/>
        <v>227680</v>
      </c>
    </row>
    <row r="18" spans="1:10" ht="13.5" customHeight="1" x14ac:dyDescent="0.3">
      <c r="A18" s="8" t="s">
        <v>18</v>
      </c>
      <c r="B18" s="43" t="s">
        <v>19</v>
      </c>
      <c r="C18" s="8" t="s">
        <v>18</v>
      </c>
      <c r="D18" s="8" t="s">
        <v>18</v>
      </c>
      <c r="E18" s="65">
        <f t="shared" ref="E18:J18" si="2">SUM(E12:E17)</f>
        <v>47568951</v>
      </c>
      <c r="F18" s="165">
        <f t="shared" si="2"/>
        <v>5676984</v>
      </c>
      <c r="G18" s="166">
        <f t="shared" si="2"/>
        <v>291634</v>
      </c>
      <c r="H18" s="65">
        <f t="shared" si="2"/>
        <v>52954301</v>
      </c>
      <c r="I18" s="66">
        <f t="shared" si="2"/>
        <v>24672765</v>
      </c>
      <c r="J18" s="66">
        <f t="shared" si="2"/>
        <v>28281536</v>
      </c>
    </row>
    <row r="19" spans="1:10" ht="15" customHeight="1" x14ac:dyDescent="0.3">
      <c r="A19" s="159" t="s">
        <v>20</v>
      </c>
      <c r="B19" s="84" t="s">
        <v>24</v>
      </c>
      <c r="C19" s="153">
        <v>0</v>
      </c>
      <c r="D19" s="94" t="s">
        <v>10</v>
      </c>
      <c r="E19" s="67">
        <v>169110</v>
      </c>
      <c r="F19" s="68"/>
      <c r="G19" s="69"/>
      <c r="H19" s="67">
        <f t="shared" ref="H19:H26" si="3">SUM(E19:F19,-G19)</f>
        <v>169110</v>
      </c>
      <c r="I19" s="102">
        <v>0</v>
      </c>
      <c r="J19" s="70">
        <f>SUM(H19,-I19)</f>
        <v>169110</v>
      </c>
    </row>
    <row r="20" spans="1:10" ht="15" customHeight="1" x14ac:dyDescent="0.3">
      <c r="A20" s="155"/>
      <c r="B20" s="58"/>
      <c r="C20" s="143">
        <v>1</v>
      </c>
      <c r="D20" s="103" t="s">
        <v>12</v>
      </c>
      <c r="E20" s="87">
        <v>8964557</v>
      </c>
      <c r="F20" s="71">
        <v>201156</v>
      </c>
      <c r="G20" s="60"/>
      <c r="H20" s="61">
        <f t="shared" si="3"/>
        <v>9165713</v>
      </c>
      <c r="I20" s="104">
        <v>4454488</v>
      </c>
      <c r="J20" s="61">
        <f t="shared" ref="J20:J47" si="4">SUM(H20,-I20)</f>
        <v>4711225</v>
      </c>
    </row>
    <row r="21" spans="1:10" ht="15" customHeight="1" x14ac:dyDescent="0.3">
      <c r="A21" s="155"/>
      <c r="B21" s="58"/>
      <c r="C21" s="143">
        <v>2</v>
      </c>
      <c r="D21" s="62" t="s">
        <v>77</v>
      </c>
      <c r="E21" s="87">
        <v>679330</v>
      </c>
      <c r="F21" s="71"/>
      <c r="G21" s="60"/>
      <c r="H21" s="61">
        <f t="shared" si="3"/>
        <v>679330</v>
      </c>
      <c r="I21" s="104">
        <v>463869</v>
      </c>
      <c r="J21" s="61">
        <f t="shared" si="4"/>
        <v>215461</v>
      </c>
    </row>
    <row r="22" spans="1:10" ht="15" customHeight="1" x14ac:dyDescent="0.3">
      <c r="A22" s="155"/>
      <c r="B22" s="6"/>
      <c r="C22" s="105" t="s">
        <v>71</v>
      </c>
      <c r="D22" s="6" t="s">
        <v>22</v>
      </c>
      <c r="E22" s="87">
        <v>49975</v>
      </c>
      <c r="F22" s="71"/>
      <c r="G22" s="60"/>
      <c r="H22" s="61">
        <f t="shared" si="3"/>
        <v>49975</v>
      </c>
      <c r="I22" s="104">
        <v>48685</v>
      </c>
      <c r="J22" s="61">
        <f t="shared" si="4"/>
        <v>1290</v>
      </c>
    </row>
    <row r="23" spans="1:10" ht="15" customHeight="1" x14ac:dyDescent="0.3">
      <c r="A23" s="155"/>
      <c r="B23" s="6"/>
      <c r="C23" s="105" t="s">
        <v>72</v>
      </c>
      <c r="D23" s="6" t="s">
        <v>51</v>
      </c>
      <c r="E23" s="87">
        <v>150911</v>
      </c>
      <c r="F23" s="71"/>
      <c r="G23" s="60"/>
      <c r="H23" s="61">
        <f t="shared" si="3"/>
        <v>150911</v>
      </c>
      <c r="I23" s="104">
        <v>110715</v>
      </c>
      <c r="J23" s="61">
        <f t="shared" si="4"/>
        <v>40196</v>
      </c>
    </row>
    <row r="24" spans="1:10" ht="15" customHeight="1" x14ac:dyDescent="0.3">
      <c r="A24" s="155"/>
      <c r="B24" s="6"/>
      <c r="C24" s="105" t="s">
        <v>54</v>
      </c>
      <c r="D24" s="6" t="s">
        <v>15</v>
      </c>
      <c r="E24" s="87">
        <v>588214</v>
      </c>
      <c r="F24" s="71"/>
      <c r="G24" s="60"/>
      <c r="H24" s="61">
        <f t="shared" si="3"/>
        <v>588214</v>
      </c>
      <c r="I24" s="104">
        <v>399511</v>
      </c>
      <c r="J24" s="61">
        <f t="shared" si="4"/>
        <v>188703</v>
      </c>
    </row>
    <row r="25" spans="1:10" ht="15" customHeight="1" x14ac:dyDescent="0.3">
      <c r="A25" s="155"/>
      <c r="B25" s="58"/>
      <c r="C25" s="143">
        <v>7</v>
      </c>
      <c r="D25" s="103" t="s">
        <v>16</v>
      </c>
      <c r="E25" s="87">
        <v>196400</v>
      </c>
      <c r="F25" s="71"/>
      <c r="G25" s="60"/>
      <c r="H25" s="61">
        <f t="shared" si="3"/>
        <v>196400</v>
      </c>
      <c r="I25" s="104">
        <v>196400</v>
      </c>
      <c r="J25" s="61">
        <f t="shared" si="4"/>
        <v>0</v>
      </c>
    </row>
    <row r="26" spans="1:10" ht="15" customHeight="1" x14ac:dyDescent="0.3">
      <c r="A26" s="155"/>
      <c r="B26" s="58"/>
      <c r="C26" s="143">
        <v>8</v>
      </c>
      <c r="D26" s="106" t="s">
        <v>17</v>
      </c>
      <c r="E26" s="101">
        <v>411458</v>
      </c>
      <c r="F26" s="72"/>
      <c r="G26" s="63"/>
      <c r="H26" s="64">
        <f t="shared" si="3"/>
        <v>411458</v>
      </c>
      <c r="I26" s="104">
        <v>411458</v>
      </c>
      <c r="J26" s="61">
        <f t="shared" si="4"/>
        <v>0</v>
      </c>
    </row>
    <row r="27" spans="1:10" ht="13.5" customHeight="1" x14ac:dyDescent="0.3">
      <c r="A27" s="41" t="s">
        <v>18</v>
      </c>
      <c r="B27" s="42" t="s">
        <v>19</v>
      </c>
      <c r="C27" s="41" t="s">
        <v>18</v>
      </c>
      <c r="D27" s="41" t="s">
        <v>18</v>
      </c>
      <c r="E27" s="66">
        <f t="shared" ref="E27:J27" si="5">SUM(E19:E26)</f>
        <v>11209955</v>
      </c>
      <c r="F27" s="167">
        <f t="shared" si="5"/>
        <v>201156</v>
      </c>
      <c r="G27" s="168">
        <f t="shared" si="5"/>
        <v>0</v>
      </c>
      <c r="H27" s="66">
        <f t="shared" si="5"/>
        <v>11411111</v>
      </c>
      <c r="I27" s="169">
        <f t="shared" si="5"/>
        <v>6085126</v>
      </c>
      <c r="J27" s="170">
        <f t="shared" si="5"/>
        <v>5325985</v>
      </c>
    </row>
    <row r="28" spans="1:10" ht="12.75" customHeight="1" x14ac:dyDescent="0.3">
      <c r="A28" s="171" t="s">
        <v>23</v>
      </c>
      <c r="B28" s="56" t="s">
        <v>26</v>
      </c>
      <c r="C28" s="172">
        <v>4</v>
      </c>
      <c r="D28" s="173" t="s">
        <v>22</v>
      </c>
      <c r="E28" s="107">
        <v>20257</v>
      </c>
      <c r="F28" s="174">
        <v>15377</v>
      </c>
      <c r="G28" s="109"/>
      <c r="H28" s="175">
        <f>SUM(E28:F28,-G28)</f>
        <v>35634</v>
      </c>
      <c r="I28" s="176">
        <v>35634</v>
      </c>
      <c r="J28" s="177">
        <f t="shared" si="4"/>
        <v>0</v>
      </c>
    </row>
    <row r="29" spans="1:10" ht="12.75" customHeight="1" x14ac:dyDescent="0.3">
      <c r="A29" s="155"/>
      <c r="B29" s="58" t="s">
        <v>27</v>
      </c>
      <c r="C29" s="110">
        <v>6</v>
      </c>
      <c r="D29" s="162" t="s">
        <v>15</v>
      </c>
      <c r="E29" s="111">
        <v>28255</v>
      </c>
      <c r="F29" s="108"/>
      <c r="G29" s="109"/>
      <c r="H29" s="111">
        <f>SUM(E29:F29,-G29)</f>
        <v>28255</v>
      </c>
      <c r="I29" s="112">
        <v>17873</v>
      </c>
      <c r="J29" s="111">
        <f t="shared" si="4"/>
        <v>10382</v>
      </c>
    </row>
    <row r="30" spans="1:10" ht="12.75" customHeight="1" x14ac:dyDescent="0.3">
      <c r="A30" s="7"/>
      <c r="B30" s="113"/>
      <c r="C30" s="178">
        <v>8</v>
      </c>
      <c r="D30" s="179" t="s">
        <v>17</v>
      </c>
      <c r="E30" s="114">
        <v>28590</v>
      </c>
      <c r="F30" s="108">
        <v>11200</v>
      </c>
      <c r="G30" s="109"/>
      <c r="H30" s="114">
        <f>SUM(E30:F30,-G30)</f>
        <v>39790</v>
      </c>
      <c r="I30" s="112">
        <v>36147</v>
      </c>
      <c r="J30" s="111">
        <f t="shared" si="4"/>
        <v>3643</v>
      </c>
    </row>
    <row r="31" spans="1:10" ht="13.5" customHeight="1" x14ac:dyDescent="0.3">
      <c r="A31" s="8" t="s">
        <v>18</v>
      </c>
      <c r="B31" s="43" t="s">
        <v>19</v>
      </c>
      <c r="C31" s="8" t="s">
        <v>18</v>
      </c>
      <c r="D31" s="8" t="s">
        <v>18</v>
      </c>
      <c r="E31" s="65">
        <f t="shared" ref="E31:J31" si="6">SUM(E28:E30)</f>
        <v>77102</v>
      </c>
      <c r="F31" s="73">
        <f t="shared" si="6"/>
        <v>26577</v>
      </c>
      <c r="G31" s="74">
        <f t="shared" si="6"/>
        <v>0</v>
      </c>
      <c r="H31" s="65">
        <f t="shared" si="6"/>
        <v>103679</v>
      </c>
      <c r="I31" s="180">
        <f t="shared" si="6"/>
        <v>89654</v>
      </c>
      <c r="J31" s="66">
        <f t="shared" si="6"/>
        <v>14025</v>
      </c>
    </row>
    <row r="32" spans="1:10" ht="13.5" customHeight="1" x14ac:dyDescent="0.3">
      <c r="A32" s="228"/>
      <c r="B32" s="229"/>
      <c r="C32" s="228"/>
      <c r="D32" s="228"/>
      <c r="E32" s="230"/>
      <c r="F32" s="230"/>
      <c r="G32" s="230"/>
      <c r="H32" s="230"/>
      <c r="I32" s="230"/>
      <c r="J32" s="230"/>
    </row>
    <row r="33" spans="1:15" ht="12" customHeight="1" x14ac:dyDescent="0.3">
      <c r="A33" s="39">
        <v>1</v>
      </c>
      <c r="B33" s="39">
        <v>2</v>
      </c>
      <c r="C33" s="39">
        <v>3</v>
      </c>
      <c r="D33" s="39">
        <v>4</v>
      </c>
      <c r="E33" s="39">
        <v>5</v>
      </c>
      <c r="F33" s="13">
        <v>6</v>
      </c>
      <c r="G33" s="40">
        <v>7</v>
      </c>
      <c r="H33" s="39">
        <v>8</v>
      </c>
      <c r="I33" s="39">
        <v>9</v>
      </c>
      <c r="J33" s="39">
        <v>10</v>
      </c>
    </row>
    <row r="34" spans="1:15" x14ac:dyDescent="0.3">
      <c r="A34" s="171" t="s">
        <v>25</v>
      </c>
      <c r="B34" s="56" t="s">
        <v>29</v>
      </c>
      <c r="C34" s="151">
        <v>0</v>
      </c>
      <c r="D34" s="88" t="s">
        <v>10</v>
      </c>
      <c r="E34" s="86">
        <v>221344</v>
      </c>
      <c r="F34" s="59"/>
      <c r="G34" s="75"/>
      <c r="H34" s="86">
        <f>SUM(E34:F34,-G34)</f>
        <v>221344</v>
      </c>
      <c r="I34" s="76"/>
      <c r="J34" s="76">
        <f t="shared" si="4"/>
        <v>221344</v>
      </c>
    </row>
    <row r="35" spans="1:15" ht="14.4" customHeight="1" x14ac:dyDescent="0.3">
      <c r="A35" s="6"/>
      <c r="B35" s="58" t="s">
        <v>30</v>
      </c>
      <c r="C35" s="143">
        <v>1</v>
      </c>
      <c r="D35" s="6" t="s">
        <v>12</v>
      </c>
      <c r="E35" s="231">
        <v>1188507</v>
      </c>
      <c r="F35" s="232"/>
      <c r="G35" s="233"/>
      <c r="H35" s="87">
        <f>SUM(E35:F35,-G35)</f>
        <v>1188507</v>
      </c>
      <c r="I35" s="87">
        <v>335062</v>
      </c>
      <c r="J35" s="87">
        <f t="shared" si="4"/>
        <v>853445</v>
      </c>
    </row>
    <row r="36" spans="1:15" x14ac:dyDescent="0.3">
      <c r="A36" s="6"/>
      <c r="B36" s="58"/>
      <c r="C36" s="110">
        <v>6</v>
      </c>
      <c r="D36" s="162" t="s">
        <v>15</v>
      </c>
      <c r="E36" s="181"/>
      <c r="F36" s="182">
        <v>11931</v>
      </c>
      <c r="G36" s="183"/>
      <c r="H36" s="111">
        <f>SUM(E36:F36,-G36)</f>
        <v>11931</v>
      </c>
      <c r="I36" s="111">
        <v>696</v>
      </c>
      <c r="J36" s="111">
        <f t="shared" si="4"/>
        <v>11235</v>
      </c>
    </row>
    <row r="37" spans="1:15" x14ac:dyDescent="0.3">
      <c r="A37" s="6"/>
      <c r="B37" s="58"/>
      <c r="C37" s="143">
        <v>7</v>
      </c>
      <c r="D37" s="145" t="s">
        <v>16</v>
      </c>
      <c r="E37" s="87">
        <v>45100</v>
      </c>
      <c r="F37" s="59"/>
      <c r="G37" s="75"/>
      <c r="H37" s="87">
        <f>SUM(E37:F37,-G37)</f>
        <v>45100</v>
      </c>
      <c r="I37" s="87">
        <v>45100</v>
      </c>
      <c r="J37" s="87">
        <f t="shared" si="4"/>
        <v>0</v>
      </c>
    </row>
    <row r="38" spans="1:15" x14ac:dyDescent="0.3">
      <c r="A38" s="7"/>
      <c r="B38" s="7"/>
      <c r="C38" s="144">
        <v>8</v>
      </c>
      <c r="D38" s="146" t="s">
        <v>17</v>
      </c>
      <c r="E38" s="87">
        <v>10249</v>
      </c>
      <c r="F38" s="59"/>
      <c r="G38" s="75"/>
      <c r="H38" s="87">
        <f>SUM(E38:F38,-G38)</f>
        <v>10249</v>
      </c>
      <c r="I38" s="87">
        <v>10249</v>
      </c>
      <c r="J38" s="87">
        <f t="shared" si="4"/>
        <v>0</v>
      </c>
    </row>
    <row r="39" spans="1:15" ht="13.2" customHeight="1" x14ac:dyDescent="0.3">
      <c r="A39" s="41" t="s">
        <v>18</v>
      </c>
      <c r="B39" s="42" t="s">
        <v>19</v>
      </c>
      <c r="C39" s="41" t="s">
        <v>18</v>
      </c>
      <c r="D39" s="41" t="s">
        <v>18</v>
      </c>
      <c r="E39" s="66">
        <f>SUM(E34:E38)</f>
        <v>1465200</v>
      </c>
      <c r="F39" s="184">
        <f t="shared" ref="F39:J39" si="7">SUM(F34:F38)</f>
        <v>11931</v>
      </c>
      <c r="G39" s="168">
        <f t="shared" si="7"/>
        <v>0</v>
      </c>
      <c r="H39" s="66">
        <f t="shared" si="7"/>
        <v>1477131</v>
      </c>
      <c r="I39" s="66">
        <f t="shared" si="7"/>
        <v>391107</v>
      </c>
      <c r="J39" s="66">
        <f t="shared" si="7"/>
        <v>1086024</v>
      </c>
    </row>
    <row r="40" spans="1:15" s="33" customFormat="1" ht="13.5" customHeight="1" x14ac:dyDescent="0.3">
      <c r="A40" s="161" t="s">
        <v>28</v>
      </c>
      <c r="B40" s="84" t="s">
        <v>32</v>
      </c>
      <c r="C40" s="153">
        <v>0</v>
      </c>
      <c r="D40" s="148" t="s">
        <v>10</v>
      </c>
      <c r="E40" s="67">
        <v>64986</v>
      </c>
      <c r="F40" s="77"/>
      <c r="G40" s="78"/>
      <c r="H40" s="67">
        <f t="shared" ref="H40:H43" si="8">SUM(E40:F40,-G40)</f>
        <v>64986</v>
      </c>
      <c r="I40" s="70"/>
      <c r="J40" s="70">
        <f t="shared" si="4"/>
        <v>64986</v>
      </c>
      <c r="K40" s="35"/>
      <c r="L40" s="35"/>
      <c r="M40" s="35"/>
      <c r="N40" s="35"/>
      <c r="O40" s="34"/>
    </row>
    <row r="41" spans="1:15" s="33" customFormat="1" ht="13.5" customHeight="1" x14ac:dyDescent="0.3">
      <c r="A41" s="159"/>
      <c r="B41" s="84"/>
      <c r="C41" s="153">
        <v>1</v>
      </c>
      <c r="D41" s="148" t="s">
        <v>12</v>
      </c>
      <c r="E41" s="61">
        <v>282888</v>
      </c>
      <c r="F41" s="77"/>
      <c r="G41" s="78"/>
      <c r="H41" s="61">
        <f t="shared" si="8"/>
        <v>282888</v>
      </c>
      <c r="I41" s="61">
        <v>87252</v>
      </c>
      <c r="J41" s="61">
        <f t="shared" si="4"/>
        <v>195636</v>
      </c>
      <c r="K41" s="35"/>
      <c r="L41" s="35"/>
      <c r="M41" s="35"/>
      <c r="N41" s="35"/>
      <c r="O41" s="34"/>
    </row>
    <row r="42" spans="1:15" s="33" customFormat="1" ht="13.5" customHeight="1" x14ac:dyDescent="0.3">
      <c r="A42" s="159"/>
      <c r="B42" s="84"/>
      <c r="C42" s="153">
        <v>6</v>
      </c>
      <c r="D42" s="6" t="s">
        <v>15</v>
      </c>
      <c r="E42" s="61">
        <v>12980</v>
      </c>
      <c r="F42" s="77"/>
      <c r="G42" s="78"/>
      <c r="H42" s="61">
        <f t="shared" si="8"/>
        <v>12980</v>
      </c>
      <c r="I42" s="61">
        <v>12380</v>
      </c>
      <c r="J42" s="61">
        <f t="shared" si="4"/>
        <v>600</v>
      </c>
      <c r="K42" s="35"/>
      <c r="L42" s="35"/>
      <c r="M42" s="35"/>
      <c r="N42" s="35"/>
      <c r="O42" s="34"/>
    </row>
    <row r="43" spans="1:15" s="33" customFormat="1" ht="13.5" customHeight="1" x14ac:dyDescent="0.3">
      <c r="A43" s="159"/>
      <c r="B43" s="84"/>
      <c r="C43" s="153">
        <v>7</v>
      </c>
      <c r="D43" s="145" t="s">
        <v>16</v>
      </c>
      <c r="E43" s="61">
        <v>31450</v>
      </c>
      <c r="F43" s="77"/>
      <c r="G43" s="78"/>
      <c r="H43" s="61">
        <f t="shared" si="8"/>
        <v>31450</v>
      </c>
      <c r="I43" s="61">
        <v>31450</v>
      </c>
      <c r="J43" s="61">
        <f t="shared" si="4"/>
        <v>0</v>
      </c>
      <c r="K43" s="35"/>
      <c r="L43" s="35"/>
      <c r="M43" s="35"/>
      <c r="N43" s="35"/>
      <c r="O43" s="34"/>
    </row>
    <row r="44" spans="1:15" s="33" customFormat="1" ht="13.5" customHeight="1" x14ac:dyDescent="0.3">
      <c r="A44" s="44" t="s">
        <v>18</v>
      </c>
      <c r="B44" s="43" t="s">
        <v>19</v>
      </c>
      <c r="C44" s="8" t="s">
        <v>18</v>
      </c>
      <c r="D44" s="8" t="s">
        <v>18</v>
      </c>
      <c r="E44" s="65">
        <f t="shared" ref="E44:J44" si="9">SUM(E40:E43)</f>
        <v>392304</v>
      </c>
      <c r="F44" s="73">
        <f t="shared" si="9"/>
        <v>0</v>
      </c>
      <c r="G44" s="166">
        <f t="shared" si="9"/>
        <v>0</v>
      </c>
      <c r="H44" s="185">
        <f t="shared" si="9"/>
        <v>392304</v>
      </c>
      <c r="I44" s="66">
        <f t="shared" si="9"/>
        <v>131082</v>
      </c>
      <c r="J44" s="66">
        <f t="shared" si="9"/>
        <v>261222</v>
      </c>
      <c r="K44" s="35"/>
      <c r="L44" s="35"/>
      <c r="M44" s="35"/>
      <c r="N44" s="35"/>
      <c r="O44" s="34"/>
    </row>
    <row r="45" spans="1:15" x14ac:dyDescent="0.3">
      <c r="A45" s="156" t="s">
        <v>31</v>
      </c>
      <c r="B45" s="56" t="s">
        <v>34</v>
      </c>
      <c r="C45" s="110">
        <v>6</v>
      </c>
      <c r="D45" s="162" t="s">
        <v>15</v>
      </c>
      <c r="E45" s="86"/>
      <c r="F45" s="59">
        <v>11599</v>
      </c>
      <c r="G45" s="75"/>
      <c r="H45" s="87">
        <f>SUM(E45:F45,-G45)</f>
        <v>11599</v>
      </c>
      <c r="I45" s="76">
        <v>97</v>
      </c>
      <c r="J45" s="76">
        <f t="shared" si="4"/>
        <v>11502</v>
      </c>
    </row>
    <row r="46" spans="1:15" x14ac:dyDescent="0.3">
      <c r="A46" s="156"/>
      <c r="B46" s="140" t="s">
        <v>35</v>
      </c>
      <c r="C46" s="110">
        <v>7</v>
      </c>
      <c r="D46" s="162" t="s">
        <v>16</v>
      </c>
      <c r="E46" s="87">
        <v>90000</v>
      </c>
      <c r="F46" s="59"/>
      <c r="G46" s="75"/>
      <c r="H46" s="87">
        <f>SUM(E46:F46,-G46)</f>
        <v>90000</v>
      </c>
      <c r="I46" s="87">
        <v>90000</v>
      </c>
      <c r="J46" s="87">
        <f t="shared" si="4"/>
        <v>0</v>
      </c>
    </row>
    <row r="47" spans="1:15" ht="15.75" customHeight="1" x14ac:dyDescent="0.3">
      <c r="A47" s="6"/>
      <c r="B47" s="122"/>
      <c r="C47" s="143">
        <v>8</v>
      </c>
      <c r="D47" s="7" t="s">
        <v>17</v>
      </c>
      <c r="E47" s="101">
        <v>107528</v>
      </c>
      <c r="F47" s="59"/>
      <c r="G47" s="75"/>
      <c r="H47" s="87">
        <f>SUM(E47:F47,-G47)</f>
        <v>107528</v>
      </c>
      <c r="I47" s="87">
        <v>102870</v>
      </c>
      <c r="J47" s="87">
        <f t="shared" si="4"/>
        <v>4658</v>
      </c>
    </row>
    <row r="48" spans="1:15" ht="13.5" customHeight="1" x14ac:dyDescent="0.3">
      <c r="A48" s="8" t="s">
        <v>18</v>
      </c>
      <c r="B48" s="43" t="s">
        <v>19</v>
      </c>
      <c r="C48" s="8" t="s">
        <v>18</v>
      </c>
      <c r="D48" s="8" t="s">
        <v>18</v>
      </c>
      <c r="E48" s="65">
        <f t="shared" ref="E48:J48" si="10">SUM(E45:E47)</f>
        <v>197528</v>
      </c>
      <c r="F48" s="73">
        <f t="shared" si="10"/>
        <v>11599</v>
      </c>
      <c r="G48" s="74">
        <f t="shared" si="10"/>
        <v>0</v>
      </c>
      <c r="H48" s="65">
        <f t="shared" si="10"/>
        <v>209127</v>
      </c>
      <c r="I48" s="66">
        <f t="shared" si="10"/>
        <v>192967</v>
      </c>
      <c r="J48" s="66">
        <f t="shared" si="10"/>
        <v>16160</v>
      </c>
    </row>
    <row r="49" spans="1:10" s="36" customFormat="1" ht="15" customHeight="1" x14ac:dyDescent="0.3">
      <c r="A49" s="186" t="s">
        <v>33</v>
      </c>
      <c r="B49" s="187" t="s">
        <v>37</v>
      </c>
      <c r="C49" s="152">
        <v>1</v>
      </c>
      <c r="D49" s="94" t="s">
        <v>12</v>
      </c>
      <c r="E49" s="67">
        <v>4139645</v>
      </c>
      <c r="F49" s="68"/>
      <c r="G49" s="69"/>
      <c r="H49" s="67">
        <f t="shared" ref="H49:H54" si="11">SUM(E49:F49,-G49)</f>
        <v>4139645</v>
      </c>
      <c r="I49" s="70">
        <v>1939407</v>
      </c>
      <c r="J49" s="70">
        <f t="shared" ref="J49:J60" si="12">SUM(H49,-I49)</f>
        <v>2200238</v>
      </c>
    </row>
    <row r="50" spans="1:10" s="36" customFormat="1" ht="14.4" customHeight="1" x14ac:dyDescent="0.3">
      <c r="A50" s="159"/>
      <c r="B50" s="84"/>
      <c r="C50" s="153">
        <v>2</v>
      </c>
      <c r="D50" s="62" t="s">
        <v>77</v>
      </c>
      <c r="E50" s="61">
        <v>81258</v>
      </c>
      <c r="F50" s="92"/>
      <c r="G50" s="93"/>
      <c r="H50" s="61">
        <f t="shared" si="11"/>
        <v>81258</v>
      </c>
      <c r="I50" s="61">
        <v>72218</v>
      </c>
      <c r="J50" s="61">
        <f t="shared" si="12"/>
        <v>9040</v>
      </c>
    </row>
    <row r="51" spans="1:10" s="36" customFormat="1" ht="15" customHeight="1" x14ac:dyDescent="0.3">
      <c r="A51" s="159"/>
      <c r="B51" s="84"/>
      <c r="C51" s="153">
        <v>4</v>
      </c>
      <c r="D51" s="148" t="s">
        <v>22</v>
      </c>
      <c r="E51" s="61">
        <v>182012</v>
      </c>
      <c r="F51" s="92"/>
      <c r="G51" s="93"/>
      <c r="H51" s="61">
        <f t="shared" si="11"/>
        <v>182012</v>
      </c>
      <c r="I51" s="61">
        <v>143004</v>
      </c>
      <c r="J51" s="61">
        <f t="shared" si="12"/>
        <v>39008</v>
      </c>
    </row>
    <row r="52" spans="1:10" s="36" customFormat="1" ht="15" customHeight="1" x14ac:dyDescent="0.3">
      <c r="A52" s="159"/>
      <c r="B52" s="89"/>
      <c r="C52" s="153">
        <v>6</v>
      </c>
      <c r="D52" s="148" t="s">
        <v>15</v>
      </c>
      <c r="E52" s="61">
        <v>436707</v>
      </c>
      <c r="F52" s="92"/>
      <c r="G52" s="93"/>
      <c r="H52" s="61">
        <f t="shared" si="11"/>
        <v>436707</v>
      </c>
      <c r="I52" s="61">
        <v>292708</v>
      </c>
      <c r="J52" s="61">
        <f t="shared" si="12"/>
        <v>143999</v>
      </c>
    </row>
    <row r="53" spans="1:10" s="36" customFormat="1" ht="15" customHeight="1" x14ac:dyDescent="0.3">
      <c r="A53" s="159"/>
      <c r="B53" s="84"/>
      <c r="C53" s="153">
        <v>7</v>
      </c>
      <c r="D53" s="148" t="s">
        <v>16</v>
      </c>
      <c r="E53" s="61">
        <v>175400</v>
      </c>
      <c r="F53" s="92">
        <v>152091</v>
      </c>
      <c r="G53" s="93">
        <v>161500</v>
      </c>
      <c r="H53" s="61">
        <f t="shared" si="11"/>
        <v>165991</v>
      </c>
      <c r="I53" s="61">
        <v>24039</v>
      </c>
      <c r="J53" s="61">
        <f t="shared" si="12"/>
        <v>141952</v>
      </c>
    </row>
    <row r="54" spans="1:10" s="36" customFormat="1" ht="15" customHeight="1" x14ac:dyDescent="0.3">
      <c r="A54" s="160"/>
      <c r="B54" s="95"/>
      <c r="C54" s="154">
        <v>8</v>
      </c>
      <c r="D54" s="149" t="s">
        <v>17</v>
      </c>
      <c r="E54" s="64">
        <v>32708</v>
      </c>
      <c r="F54" s="96"/>
      <c r="G54" s="97"/>
      <c r="H54" s="64">
        <f t="shared" si="11"/>
        <v>32708</v>
      </c>
      <c r="I54" s="61">
        <v>18118</v>
      </c>
      <c r="J54" s="61">
        <f t="shared" si="12"/>
        <v>14590</v>
      </c>
    </row>
    <row r="55" spans="1:10" s="36" customFormat="1" ht="13.5" customHeight="1" x14ac:dyDescent="0.3">
      <c r="A55" s="8" t="s">
        <v>18</v>
      </c>
      <c r="B55" s="43" t="s">
        <v>19</v>
      </c>
      <c r="C55" s="8" t="s">
        <v>18</v>
      </c>
      <c r="D55" s="8" t="s">
        <v>18</v>
      </c>
      <c r="E55" s="65">
        <f>SUM(E49:E54)</f>
        <v>5047730</v>
      </c>
      <c r="F55" s="73">
        <f t="shared" ref="F55:H55" si="13">SUM(F49:F54)</f>
        <v>152091</v>
      </c>
      <c r="G55" s="74">
        <f t="shared" si="13"/>
        <v>161500</v>
      </c>
      <c r="H55" s="65">
        <f t="shared" si="13"/>
        <v>5038321</v>
      </c>
      <c r="I55" s="66">
        <f>SUM(I49:I54)</f>
        <v>2489494</v>
      </c>
      <c r="J55" s="66">
        <f>SUM(J49:J54)</f>
        <v>2548827</v>
      </c>
    </row>
    <row r="56" spans="1:10" s="36" customFormat="1" ht="15" customHeight="1" x14ac:dyDescent="0.3">
      <c r="A56" s="161" t="s">
        <v>36</v>
      </c>
      <c r="B56" s="84" t="s">
        <v>39</v>
      </c>
      <c r="C56" s="153">
        <v>1</v>
      </c>
      <c r="D56" s="148" t="s">
        <v>12</v>
      </c>
      <c r="E56" s="67">
        <v>3497</v>
      </c>
      <c r="F56" s="10"/>
      <c r="G56" s="78"/>
      <c r="H56" s="67">
        <f>SUM(E56:F56,-G56)</f>
        <v>3497</v>
      </c>
      <c r="I56" s="70">
        <v>2041</v>
      </c>
      <c r="J56" s="70">
        <f t="shared" si="12"/>
        <v>1456</v>
      </c>
    </row>
    <row r="57" spans="1:10" s="36" customFormat="1" ht="15" customHeight="1" x14ac:dyDescent="0.3">
      <c r="A57" s="159"/>
      <c r="B57" s="85" t="s">
        <v>40</v>
      </c>
      <c r="C57" s="153">
        <v>4</v>
      </c>
      <c r="D57" s="148" t="s">
        <v>22</v>
      </c>
      <c r="E57" s="61">
        <v>213998</v>
      </c>
      <c r="F57" s="10"/>
      <c r="G57" s="78"/>
      <c r="H57" s="61">
        <f>SUM(E57:F57,-G57)</f>
        <v>213998</v>
      </c>
      <c r="I57" s="61">
        <v>213998</v>
      </c>
      <c r="J57" s="61">
        <f t="shared" si="12"/>
        <v>0</v>
      </c>
    </row>
    <row r="58" spans="1:10" s="36" customFormat="1" ht="15" customHeight="1" x14ac:dyDescent="0.3">
      <c r="A58" s="159"/>
      <c r="B58" s="85"/>
      <c r="C58" s="153">
        <v>6</v>
      </c>
      <c r="D58" s="148" t="s">
        <v>15</v>
      </c>
      <c r="E58" s="61">
        <v>50754</v>
      </c>
      <c r="F58" s="10"/>
      <c r="G58" s="78"/>
      <c r="H58" s="61">
        <f>SUM(E58:F58,-G58)</f>
        <v>50754</v>
      </c>
      <c r="I58" s="61">
        <v>48786</v>
      </c>
      <c r="J58" s="61">
        <f t="shared" si="12"/>
        <v>1968</v>
      </c>
    </row>
    <row r="59" spans="1:10" s="36" customFormat="1" ht="13.8" customHeight="1" x14ac:dyDescent="0.3">
      <c r="A59" s="159"/>
      <c r="B59" s="84"/>
      <c r="C59" s="153">
        <v>7</v>
      </c>
      <c r="D59" s="148" t="s">
        <v>16</v>
      </c>
      <c r="E59" s="61">
        <v>129555</v>
      </c>
      <c r="F59" s="10"/>
      <c r="G59" s="78"/>
      <c r="H59" s="61">
        <f>SUM(E59:F59,-G59)</f>
        <v>129555</v>
      </c>
      <c r="I59" s="61">
        <v>129555</v>
      </c>
      <c r="J59" s="61">
        <f t="shared" si="12"/>
        <v>0</v>
      </c>
    </row>
    <row r="60" spans="1:10" s="36" customFormat="1" ht="13.8" customHeight="1" x14ac:dyDescent="0.3">
      <c r="A60" s="159"/>
      <c r="B60" s="84"/>
      <c r="C60" s="153">
        <v>8</v>
      </c>
      <c r="D60" s="148" t="s">
        <v>17</v>
      </c>
      <c r="E60" s="61">
        <v>612504</v>
      </c>
      <c r="F60" s="10"/>
      <c r="G60" s="78"/>
      <c r="H60" s="61">
        <f>SUM(E60:F60,-G60)</f>
        <v>612504</v>
      </c>
      <c r="I60" s="61">
        <v>532388</v>
      </c>
      <c r="J60" s="61">
        <f t="shared" si="12"/>
        <v>80116</v>
      </c>
    </row>
    <row r="61" spans="1:10" s="36" customFormat="1" ht="12.75" customHeight="1" x14ac:dyDescent="0.3">
      <c r="A61" s="8" t="s">
        <v>18</v>
      </c>
      <c r="B61" s="43" t="s">
        <v>19</v>
      </c>
      <c r="C61" s="8" t="s">
        <v>18</v>
      </c>
      <c r="D61" s="8" t="s">
        <v>18</v>
      </c>
      <c r="E61" s="65">
        <f t="shared" ref="E61:J61" si="14">SUM(E56:E60)</f>
        <v>1010308</v>
      </c>
      <c r="F61" s="184">
        <f t="shared" si="14"/>
        <v>0</v>
      </c>
      <c r="G61" s="74">
        <f t="shared" si="14"/>
        <v>0</v>
      </c>
      <c r="H61" s="65">
        <f t="shared" si="14"/>
        <v>1010308</v>
      </c>
      <c r="I61" s="66">
        <f t="shared" si="14"/>
        <v>926768</v>
      </c>
      <c r="J61" s="66">
        <f t="shared" si="14"/>
        <v>83540</v>
      </c>
    </row>
    <row r="62" spans="1:10" x14ac:dyDescent="0.3">
      <c r="A62" s="55" t="s">
        <v>38</v>
      </c>
      <c r="B62" s="56" t="s">
        <v>42</v>
      </c>
      <c r="C62" s="151">
        <v>1</v>
      </c>
      <c r="D62" s="9" t="s">
        <v>12</v>
      </c>
      <c r="E62" s="86">
        <v>1504884</v>
      </c>
      <c r="F62" s="79"/>
      <c r="G62" s="80"/>
      <c r="H62" s="86">
        <f>SUM(E62:F62,-G62)</f>
        <v>1504884</v>
      </c>
      <c r="I62" s="76">
        <v>877535</v>
      </c>
      <c r="J62" s="76">
        <f t="shared" ref="J62:J107" si="15">SUM(H62,-I62)</f>
        <v>627349</v>
      </c>
    </row>
    <row r="63" spans="1:10" ht="13.8" customHeight="1" x14ac:dyDescent="0.3">
      <c r="A63" s="156"/>
      <c r="B63" s="58" t="s">
        <v>43</v>
      </c>
      <c r="C63" s="143">
        <v>2</v>
      </c>
      <c r="D63" s="62" t="s">
        <v>77</v>
      </c>
      <c r="E63" s="87">
        <v>56633</v>
      </c>
      <c r="F63" s="81"/>
      <c r="G63" s="75"/>
      <c r="H63" s="87">
        <f>SUM(E63:F63,-G63)</f>
        <v>56633</v>
      </c>
      <c r="I63" s="87">
        <v>34334</v>
      </c>
      <c r="J63" s="87">
        <f t="shared" si="15"/>
        <v>22299</v>
      </c>
    </row>
    <row r="64" spans="1:10" ht="13.8" customHeight="1" x14ac:dyDescent="0.3">
      <c r="A64" s="6"/>
      <c r="B64" s="58"/>
      <c r="C64" s="143">
        <v>4</v>
      </c>
      <c r="D64" s="6" t="s">
        <v>22</v>
      </c>
      <c r="E64" s="87">
        <v>64406</v>
      </c>
      <c r="F64" s="81"/>
      <c r="G64" s="75">
        <v>11646</v>
      </c>
      <c r="H64" s="87">
        <f>SUM(E64:F64,-G64)</f>
        <v>52760</v>
      </c>
      <c r="I64" s="87">
        <v>52760</v>
      </c>
      <c r="J64" s="87">
        <f t="shared" si="15"/>
        <v>0</v>
      </c>
    </row>
    <row r="65" spans="1:10" ht="13.8" customHeight="1" x14ac:dyDescent="0.3">
      <c r="A65" s="155"/>
      <c r="B65" s="58"/>
      <c r="C65" s="143">
        <v>6</v>
      </c>
      <c r="D65" s="6" t="s">
        <v>15</v>
      </c>
      <c r="E65" s="87">
        <v>15693</v>
      </c>
      <c r="F65" s="81"/>
      <c r="G65" s="75"/>
      <c r="H65" s="87">
        <f>SUM(E65:F65,-G65)</f>
        <v>15693</v>
      </c>
      <c r="I65" s="87">
        <v>15401</v>
      </c>
      <c r="J65" s="87">
        <f t="shared" si="15"/>
        <v>292</v>
      </c>
    </row>
    <row r="66" spans="1:10" ht="13.8" customHeight="1" x14ac:dyDescent="0.3">
      <c r="A66" s="7"/>
      <c r="B66" s="90"/>
      <c r="C66" s="144">
        <v>7</v>
      </c>
      <c r="D66" s="7" t="s">
        <v>16</v>
      </c>
      <c r="E66" s="87">
        <v>51670</v>
      </c>
      <c r="F66" s="82"/>
      <c r="G66" s="91"/>
      <c r="H66" s="87">
        <f>SUM(E66:F66,-G66)</f>
        <v>51670</v>
      </c>
      <c r="I66" s="87">
        <v>51670</v>
      </c>
      <c r="J66" s="87">
        <f t="shared" si="15"/>
        <v>0</v>
      </c>
    </row>
    <row r="67" spans="1:10" ht="14.4" customHeight="1" x14ac:dyDescent="0.3">
      <c r="A67" s="8" t="s">
        <v>18</v>
      </c>
      <c r="B67" s="43" t="s">
        <v>19</v>
      </c>
      <c r="C67" s="8" t="s">
        <v>18</v>
      </c>
      <c r="D67" s="8" t="s">
        <v>18</v>
      </c>
      <c r="E67" s="65">
        <f t="shared" ref="E67:J67" si="16">SUM(E62:E66)</f>
        <v>1693286</v>
      </c>
      <c r="F67" s="73">
        <f t="shared" si="16"/>
        <v>0</v>
      </c>
      <c r="G67" s="74">
        <f t="shared" si="16"/>
        <v>11646</v>
      </c>
      <c r="H67" s="65">
        <f t="shared" si="16"/>
        <v>1681640</v>
      </c>
      <c r="I67" s="66">
        <f t="shared" si="16"/>
        <v>1031700</v>
      </c>
      <c r="J67" s="66">
        <f t="shared" si="16"/>
        <v>649940</v>
      </c>
    </row>
    <row r="68" spans="1:10" ht="12.75" customHeight="1" x14ac:dyDescent="0.3">
      <c r="A68" s="39">
        <v>1</v>
      </c>
      <c r="B68" s="39">
        <v>2</v>
      </c>
      <c r="C68" s="39">
        <v>3</v>
      </c>
      <c r="D68" s="39">
        <v>4</v>
      </c>
      <c r="E68" s="39">
        <v>5</v>
      </c>
      <c r="F68" s="13">
        <v>6</v>
      </c>
      <c r="G68" s="40">
        <v>7</v>
      </c>
      <c r="H68" s="39">
        <v>8</v>
      </c>
      <c r="I68" s="39">
        <v>9</v>
      </c>
      <c r="J68" s="39">
        <v>10</v>
      </c>
    </row>
    <row r="69" spans="1:10" ht="12.75" customHeight="1" x14ac:dyDescent="0.3">
      <c r="A69" s="188" t="s">
        <v>41</v>
      </c>
      <c r="B69" s="187" t="s">
        <v>45</v>
      </c>
      <c r="C69" s="152">
        <v>0</v>
      </c>
      <c r="D69" s="94" t="s">
        <v>10</v>
      </c>
      <c r="E69" s="67">
        <v>834087</v>
      </c>
      <c r="F69" s="115"/>
      <c r="G69" s="116"/>
      <c r="H69" s="67">
        <f t="shared" ref="H69:H76" si="17">SUM(E69:F69,-G69)</f>
        <v>834087</v>
      </c>
      <c r="I69" s="70"/>
      <c r="J69" s="70">
        <f t="shared" si="15"/>
        <v>834087</v>
      </c>
    </row>
    <row r="70" spans="1:10" x14ac:dyDescent="0.3">
      <c r="A70" s="156"/>
      <c r="B70" s="58" t="s">
        <v>46</v>
      </c>
      <c r="C70" s="143">
        <v>1</v>
      </c>
      <c r="D70" s="6" t="s">
        <v>12</v>
      </c>
      <c r="E70" s="87">
        <v>209460</v>
      </c>
      <c r="F70" s="81"/>
      <c r="G70" s="75">
        <v>61654</v>
      </c>
      <c r="H70" s="61">
        <f t="shared" si="17"/>
        <v>147806</v>
      </c>
      <c r="I70" s="61">
        <v>49584</v>
      </c>
      <c r="J70" s="61">
        <f t="shared" si="15"/>
        <v>98222</v>
      </c>
    </row>
    <row r="71" spans="1:10" x14ac:dyDescent="0.3">
      <c r="A71" s="155"/>
      <c r="B71" s="58"/>
      <c r="C71" s="143">
        <v>2</v>
      </c>
      <c r="D71" s="62" t="s">
        <v>77</v>
      </c>
      <c r="E71" s="87">
        <v>3093127</v>
      </c>
      <c r="F71" s="77">
        <v>35159</v>
      </c>
      <c r="G71" s="75"/>
      <c r="H71" s="61">
        <f t="shared" si="17"/>
        <v>3128286</v>
      </c>
      <c r="I71" s="61">
        <v>1686323</v>
      </c>
      <c r="J71" s="61">
        <f t="shared" si="15"/>
        <v>1441963</v>
      </c>
    </row>
    <row r="72" spans="1:10" x14ac:dyDescent="0.3">
      <c r="A72" s="155"/>
      <c r="B72" s="58"/>
      <c r="C72" s="143">
        <v>4</v>
      </c>
      <c r="D72" s="6" t="s">
        <v>22</v>
      </c>
      <c r="E72" s="87"/>
      <c r="F72" s="77">
        <v>123219</v>
      </c>
      <c r="G72" s="75"/>
      <c r="H72" s="61">
        <f t="shared" si="17"/>
        <v>123219</v>
      </c>
      <c r="I72" s="61">
        <v>82314</v>
      </c>
      <c r="J72" s="61">
        <f t="shared" si="15"/>
        <v>40905</v>
      </c>
    </row>
    <row r="73" spans="1:10" x14ac:dyDescent="0.3">
      <c r="A73" s="155"/>
      <c r="B73" s="58"/>
      <c r="C73" s="143">
        <v>5</v>
      </c>
      <c r="D73" s="6" t="s">
        <v>51</v>
      </c>
      <c r="E73" s="87">
        <v>83098</v>
      </c>
      <c r="F73" s="77">
        <v>27807</v>
      </c>
      <c r="G73" s="75"/>
      <c r="H73" s="61">
        <f t="shared" si="17"/>
        <v>110905</v>
      </c>
      <c r="I73" s="61">
        <v>71064</v>
      </c>
      <c r="J73" s="61">
        <f t="shared" si="15"/>
        <v>39841</v>
      </c>
    </row>
    <row r="74" spans="1:10" x14ac:dyDescent="0.3">
      <c r="A74" s="155"/>
      <c r="B74" s="58"/>
      <c r="C74" s="105" t="s">
        <v>54</v>
      </c>
      <c r="D74" s="6" t="s">
        <v>15</v>
      </c>
      <c r="E74" s="87">
        <v>505149</v>
      </c>
      <c r="F74" s="81">
        <v>35803</v>
      </c>
      <c r="G74" s="75">
        <v>334429</v>
      </c>
      <c r="H74" s="61">
        <f t="shared" si="17"/>
        <v>206523</v>
      </c>
      <c r="I74" s="61">
        <v>73373</v>
      </c>
      <c r="J74" s="61">
        <f t="shared" si="15"/>
        <v>133150</v>
      </c>
    </row>
    <row r="75" spans="1:10" x14ac:dyDescent="0.3">
      <c r="A75" s="155"/>
      <c r="B75" s="58"/>
      <c r="C75" s="105">
        <v>7</v>
      </c>
      <c r="D75" s="6" t="s">
        <v>16</v>
      </c>
      <c r="E75" s="87">
        <v>560929</v>
      </c>
      <c r="F75" s="81"/>
      <c r="G75" s="75">
        <v>86379</v>
      </c>
      <c r="H75" s="61">
        <f t="shared" si="17"/>
        <v>474550</v>
      </c>
      <c r="I75" s="61">
        <v>425877</v>
      </c>
      <c r="J75" s="61">
        <f t="shared" si="15"/>
        <v>48673</v>
      </c>
    </row>
    <row r="76" spans="1:10" x14ac:dyDescent="0.3">
      <c r="A76" s="155"/>
      <c r="B76" s="58"/>
      <c r="C76" s="143">
        <v>8</v>
      </c>
      <c r="D76" s="7" t="s">
        <v>17</v>
      </c>
      <c r="E76" s="87"/>
      <c r="F76" s="81">
        <v>503455</v>
      </c>
      <c r="G76" s="75"/>
      <c r="H76" s="61">
        <f t="shared" si="17"/>
        <v>503455</v>
      </c>
      <c r="I76" s="61">
        <v>284062</v>
      </c>
      <c r="J76" s="61">
        <f t="shared" si="15"/>
        <v>219393</v>
      </c>
    </row>
    <row r="77" spans="1:10" ht="12.75" customHeight="1" x14ac:dyDescent="0.3">
      <c r="A77" s="8" t="s">
        <v>18</v>
      </c>
      <c r="B77" s="43" t="s">
        <v>19</v>
      </c>
      <c r="C77" s="8" t="s">
        <v>18</v>
      </c>
      <c r="D77" s="8" t="s">
        <v>18</v>
      </c>
      <c r="E77" s="65">
        <f>SUM(E69:E76)</f>
        <v>5285850</v>
      </c>
      <c r="F77" s="73">
        <f t="shared" ref="F77:J77" si="18">SUM(F69:F76)</f>
        <v>725443</v>
      </c>
      <c r="G77" s="74">
        <f t="shared" si="18"/>
        <v>482462</v>
      </c>
      <c r="H77" s="65">
        <f t="shared" si="18"/>
        <v>5528831</v>
      </c>
      <c r="I77" s="66">
        <f t="shared" si="18"/>
        <v>2672597</v>
      </c>
      <c r="J77" s="66">
        <f t="shared" si="18"/>
        <v>2856234</v>
      </c>
    </row>
    <row r="78" spans="1:10" ht="12.75" customHeight="1" x14ac:dyDescent="0.3">
      <c r="A78" s="188" t="s">
        <v>44</v>
      </c>
      <c r="B78" s="187" t="s">
        <v>48</v>
      </c>
      <c r="C78" s="152">
        <v>1</v>
      </c>
      <c r="D78" s="94" t="s">
        <v>12</v>
      </c>
      <c r="E78" s="67">
        <v>275653</v>
      </c>
      <c r="F78" s="115"/>
      <c r="G78" s="116"/>
      <c r="H78" s="67">
        <f>SUM(E78:F78,-G78)</f>
        <v>275653</v>
      </c>
      <c r="I78" s="70">
        <v>49177</v>
      </c>
      <c r="J78" s="70">
        <f t="shared" si="15"/>
        <v>226476</v>
      </c>
    </row>
    <row r="79" spans="1:10" ht="12.75" customHeight="1" x14ac:dyDescent="0.3">
      <c r="A79" s="159"/>
      <c r="B79" s="84"/>
      <c r="C79" s="143">
        <v>4</v>
      </c>
      <c r="D79" s="6" t="s">
        <v>22</v>
      </c>
      <c r="E79" s="61">
        <v>6499</v>
      </c>
      <c r="F79" s="77"/>
      <c r="G79" s="78"/>
      <c r="H79" s="61">
        <f>SUM(E79:F79,-G79)</f>
        <v>6499</v>
      </c>
      <c r="I79" s="61">
        <v>6499</v>
      </c>
      <c r="J79" s="61">
        <f t="shared" si="15"/>
        <v>0</v>
      </c>
    </row>
    <row r="80" spans="1:10" ht="12.75" customHeight="1" x14ac:dyDescent="0.3">
      <c r="A80" s="159"/>
      <c r="B80" s="84"/>
      <c r="C80" s="153">
        <v>8</v>
      </c>
      <c r="D80" s="148" t="s">
        <v>17</v>
      </c>
      <c r="E80" s="61">
        <v>109790</v>
      </c>
      <c r="F80" s="77"/>
      <c r="G80" s="78">
        <v>6150</v>
      </c>
      <c r="H80" s="61">
        <f>SUM(E80:F80,-G80)</f>
        <v>103640</v>
      </c>
      <c r="I80" s="61">
        <v>71674</v>
      </c>
      <c r="J80" s="61">
        <f t="shared" si="15"/>
        <v>31966</v>
      </c>
    </row>
    <row r="81" spans="1:252" ht="12.75" customHeight="1" x14ac:dyDescent="0.3">
      <c r="A81" s="189" t="s">
        <v>18</v>
      </c>
      <c r="B81" s="190" t="s">
        <v>19</v>
      </c>
      <c r="C81" s="189" t="s">
        <v>18</v>
      </c>
      <c r="D81" s="189" t="s">
        <v>18</v>
      </c>
      <c r="E81" s="191">
        <f t="shared" ref="E81:J81" si="19">SUM(E78:E80)</f>
        <v>391942</v>
      </c>
      <c r="F81" s="192">
        <f t="shared" si="19"/>
        <v>0</v>
      </c>
      <c r="G81" s="193">
        <f t="shared" si="19"/>
        <v>6150</v>
      </c>
      <c r="H81" s="191">
        <f t="shared" si="19"/>
        <v>385792</v>
      </c>
      <c r="I81" s="170">
        <f t="shared" si="19"/>
        <v>127350</v>
      </c>
      <c r="J81" s="170">
        <f t="shared" si="19"/>
        <v>258442</v>
      </c>
    </row>
    <row r="82" spans="1:252" ht="12.75" customHeight="1" x14ac:dyDescent="0.3">
      <c r="A82" s="158" t="s">
        <v>47</v>
      </c>
      <c r="B82" s="194" t="s">
        <v>50</v>
      </c>
      <c r="C82" s="157">
        <v>0</v>
      </c>
      <c r="D82" s="147" t="s">
        <v>10</v>
      </c>
      <c r="E82" s="70">
        <v>2498309</v>
      </c>
      <c r="F82" s="117"/>
      <c r="G82" s="118"/>
      <c r="H82" s="70">
        <f t="shared" ref="H82:H88" si="20">SUM(E82:F82,-G82)</f>
        <v>2498309</v>
      </c>
      <c r="I82" s="70"/>
      <c r="J82" s="70">
        <f t="shared" si="15"/>
        <v>2498309</v>
      </c>
    </row>
    <row r="83" spans="1:252" s="38" customFormat="1" x14ac:dyDescent="0.3">
      <c r="A83" s="156"/>
      <c r="B83" s="58"/>
      <c r="C83" s="143">
        <v>1</v>
      </c>
      <c r="D83" s="6" t="s">
        <v>12</v>
      </c>
      <c r="E83" s="87">
        <v>13902224</v>
      </c>
      <c r="F83" s="71">
        <v>336044</v>
      </c>
      <c r="G83" s="75"/>
      <c r="H83" s="87">
        <f t="shared" si="20"/>
        <v>14238268</v>
      </c>
      <c r="I83" s="87">
        <v>2744861</v>
      </c>
      <c r="J83" s="61">
        <f t="shared" si="15"/>
        <v>11493407</v>
      </c>
      <c r="IR83" s="31"/>
    </row>
    <row r="84" spans="1:252" s="38" customFormat="1" x14ac:dyDescent="0.3">
      <c r="A84" s="156"/>
      <c r="B84" s="58"/>
      <c r="C84" s="143">
        <v>3</v>
      </c>
      <c r="D84" s="6" t="s">
        <v>21</v>
      </c>
      <c r="E84" s="87">
        <v>29766</v>
      </c>
      <c r="F84" s="71"/>
      <c r="G84" s="75"/>
      <c r="H84" s="87">
        <f t="shared" si="20"/>
        <v>29766</v>
      </c>
      <c r="I84" s="87">
        <v>14585</v>
      </c>
      <c r="J84" s="61">
        <f t="shared" si="15"/>
        <v>15181</v>
      </c>
      <c r="IR84" s="31"/>
    </row>
    <row r="85" spans="1:252" s="38" customFormat="1" x14ac:dyDescent="0.3">
      <c r="A85" s="6"/>
      <c r="B85" s="58"/>
      <c r="C85" s="143">
        <v>4</v>
      </c>
      <c r="D85" s="6" t="s">
        <v>22</v>
      </c>
      <c r="E85" s="87">
        <v>81287</v>
      </c>
      <c r="F85" s="71"/>
      <c r="G85" s="75">
        <v>7499</v>
      </c>
      <c r="H85" s="87">
        <f t="shared" si="20"/>
        <v>73788</v>
      </c>
      <c r="I85" s="87">
        <v>73788</v>
      </c>
      <c r="J85" s="61">
        <f t="shared" si="15"/>
        <v>0</v>
      </c>
      <c r="IR85" s="31"/>
    </row>
    <row r="86" spans="1:252" s="38" customFormat="1" x14ac:dyDescent="0.3">
      <c r="A86" s="6"/>
      <c r="B86" s="58"/>
      <c r="C86" s="143">
        <v>5</v>
      </c>
      <c r="D86" s="145" t="s">
        <v>51</v>
      </c>
      <c r="E86" s="87">
        <v>260978</v>
      </c>
      <c r="F86" s="81"/>
      <c r="G86" s="75"/>
      <c r="H86" s="87">
        <f t="shared" si="20"/>
        <v>260978</v>
      </c>
      <c r="I86" s="87">
        <v>174971</v>
      </c>
      <c r="J86" s="61">
        <f t="shared" si="15"/>
        <v>86007</v>
      </c>
      <c r="IR86" s="31"/>
    </row>
    <row r="87" spans="1:252" ht="12" customHeight="1" x14ac:dyDescent="0.3">
      <c r="A87" s="6"/>
      <c r="B87" s="6"/>
      <c r="C87" s="143">
        <v>6</v>
      </c>
      <c r="D87" s="6" t="s">
        <v>15</v>
      </c>
      <c r="E87" s="87">
        <v>119067</v>
      </c>
      <c r="F87" s="81">
        <v>7499</v>
      </c>
      <c r="G87" s="75"/>
      <c r="H87" s="87">
        <f t="shared" si="20"/>
        <v>126566</v>
      </c>
      <c r="I87" s="87">
        <v>64142</v>
      </c>
      <c r="J87" s="61">
        <f t="shared" si="15"/>
        <v>62424</v>
      </c>
    </row>
    <row r="88" spans="1:252" x14ac:dyDescent="0.3">
      <c r="A88" s="7"/>
      <c r="B88" s="7"/>
      <c r="C88" s="143">
        <v>8</v>
      </c>
      <c r="D88" s="7" t="s">
        <v>17</v>
      </c>
      <c r="E88" s="101">
        <v>967148</v>
      </c>
      <c r="F88" s="81">
        <v>34318</v>
      </c>
      <c r="G88" s="75">
        <v>16912</v>
      </c>
      <c r="H88" s="101">
        <f t="shared" si="20"/>
        <v>984554</v>
      </c>
      <c r="I88" s="87">
        <v>823622</v>
      </c>
      <c r="J88" s="61">
        <f t="shared" si="15"/>
        <v>160932</v>
      </c>
    </row>
    <row r="89" spans="1:252" ht="12.75" customHeight="1" x14ac:dyDescent="0.3">
      <c r="A89" s="8" t="s">
        <v>18</v>
      </c>
      <c r="B89" s="43" t="s">
        <v>19</v>
      </c>
      <c r="C89" s="8" t="s">
        <v>18</v>
      </c>
      <c r="D89" s="8" t="s">
        <v>18</v>
      </c>
      <c r="E89" s="65">
        <f t="shared" ref="E89:J89" si="21">SUM(E82:E88)</f>
        <v>17858779</v>
      </c>
      <c r="F89" s="73">
        <f t="shared" si="21"/>
        <v>377861</v>
      </c>
      <c r="G89" s="74">
        <f t="shared" si="21"/>
        <v>24411</v>
      </c>
      <c r="H89" s="65">
        <f t="shared" si="21"/>
        <v>18212229</v>
      </c>
      <c r="I89" s="66">
        <f t="shared" si="21"/>
        <v>3895969</v>
      </c>
      <c r="J89" s="66">
        <f t="shared" si="21"/>
        <v>14316260</v>
      </c>
    </row>
    <row r="90" spans="1:252" ht="12.75" customHeight="1" x14ac:dyDescent="0.3">
      <c r="A90" s="186" t="s">
        <v>49</v>
      </c>
      <c r="B90" s="195" t="s">
        <v>53</v>
      </c>
      <c r="C90" s="152">
        <v>0</v>
      </c>
      <c r="D90" s="94" t="s">
        <v>10</v>
      </c>
      <c r="E90" s="67">
        <v>7012401</v>
      </c>
      <c r="F90" s="115"/>
      <c r="G90" s="119"/>
      <c r="H90" s="67">
        <f t="shared" ref="H90:H96" si="22">SUM(E90:F90,-G90)</f>
        <v>7012401</v>
      </c>
      <c r="I90" s="70"/>
      <c r="J90" s="70">
        <f t="shared" si="15"/>
        <v>7012401</v>
      </c>
    </row>
    <row r="91" spans="1:252" s="38" customFormat="1" x14ac:dyDescent="0.3">
      <c r="A91" s="156"/>
      <c r="B91" s="58"/>
      <c r="C91" s="143">
        <v>1</v>
      </c>
      <c r="D91" s="6" t="s">
        <v>12</v>
      </c>
      <c r="E91" s="87">
        <v>49335579</v>
      </c>
      <c r="F91" s="77">
        <v>7826431</v>
      </c>
      <c r="G91" s="78"/>
      <c r="H91" s="61">
        <f t="shared" si="22"/>
        <v>57162010</v>
      </c>
      <c r="I91" s="61">
        <v>18606464</v>
      </c>
      <c r="J91" s="61">
        <f t="shared" si="15"/>
        <v>38555546</v>
      </c>
      <c r="IR91" s="31"/>
    </row>
    <row r="92" spans="1:252" s="38" customFormat="1" x14ac:dyDescent="0.3">
      <c r="A92" s="6"/>
      <c r="B92" s="58"/>
      <c r="C92" s="143">
        <v>2</v>
      </c>
      <c r="D92" s="62" t="s">
        <v>77</v>
      </c>
      <c r="E92" s="87">
        <v>3570522</v>
      </c>
      <c r="F92" s="81"/>
      <c r="G92" s="75"/>
      <c r="H92" s="61">
        <f t="shared" si="22"/>
        <v>3570522</v>
      </c>
      <c r="I92" s="61">
        <v>1798664</v>
      </c>
      <c r="J92" s="61">
        <f t="shared" si="15"/>
        <v>1771858</v>
      </c>
      <c r="IR92" s="31"/>
    </row>
    <row r="93" spans="1:252" s="38" customFormat="1" x14ac:dyDescent="0.3">
      <c r="A93" s="6"/>
      <c r="B93" s="6"/>
      <c r="C93" s="143">
        <v>4</v>
      </c>
      <c r="D93" s="6" t="s">
        <v>22</v>
      </c>
      <c r="E93" s="87">
        <v>66486</v>
      </c>
      <c r="F93" s="81"/>
      <c r="G93" s="75">
        <v>1461</v>
      </c>
      <c r="H93" s="61">
        <f t="shared" si="22"/>
        <v>65025</v>
      </c>
      <c r="I93" s="61">
        <v>65025</v>
      </c>
      <c r="J93" s="61">
        <f t="shared" si="15"/>
        <v>0</v>
      </c>
      <c r="IR93" s="31"/>
    </row>
    <row r="94" spans="1:252" s="38" customFormat="1" x14ac:dyDescent="0.3">
      <c r="A94" s="6"/>
      <c r="B94" s="58"/>
      <c r="C94" s="143">
        <v>5</v>
      </c>
      <c r="D94" s="6" t="s">
        <v>51</v>
      </c>
      <c r="E94" s="87">
        <v>665498</v>
      </c>
      <c r="F94" s="81">
        <v>10900</v>
      </c>
      <c r="G94" s="78">
        <v>5735</v>
      </c>
      <c r="H94" s="61">
        <f t="shared" si="22"/>
        <v>670663</v>
      </c>
      <c r="I94" s="61">
        <v>419688</v>
      </c>
      <c r="J94" s="61">
        <f t="shared" si="15"/>
        <v>250975</v>
      </c>
      <c r="IR94" s="31"/>
    </row>
    <row r="95" spans="1:252" s="38" customFormat="1" x14ac:dyDescent="0.3">
      <c r="A95" s="6"/>
      <c r="B95" s="6"/>
      <c r="C95" s="105" t="s">
        <v>54</v>
      </c>
      <c r="D95" s="6" t="s">
        <v>15</v>
      </c>
      <c r="E95" s="87">
        <v>546978</v>
      </c>
      <c r="F95" s="81">
        <v>51714</v>
      </c>
      <c r="G95" s="75">
        <v>21247</v>
      </c>
      <c r="H95" s="61">
        <f t="shared" si="22"/>
        <v>577445</v>
      </c>
      <c r="I95" s="61">
        <v>428371</v>
      </c>
      <c r="J95" s="61">
        <f t="shared" si="15"/>
        <v>149074</v>
      </c>
      <c r="IR95" s="31"/>
    </row>
    <row r="96" spans="1:252" s="38" customFormat="1" x14ac:dyDescent="0.3">
      <c r="A96" s="6"/>
      <c r="B96" s="90"/>
      <c r="C96" s="143">
        <v>8</v>
      </c>
      <c r="D96" s="7" t="s">
        <v>17</v>
      </c>
      <c r="E96" s="101">
        <v>1500872</v>
      </c>
      <c r="F96" s="96">
        <v>146311</v>
      </c>
      <c r="G96" s="63"/>
      <c r="H96" s="64">
        <f t="shared" si="22"/>
        <v>1647183</v>
      </c>
      <c r="I96" s="61">
        <v>1469048</v>
      </c>
      <c r="J96" s="61">
        <f t="shared" si="15"/>
        <v>178135</v>
      </c>
      <c r="IR96" s="31"/>
    </row>
    <row r="97" spans="1:252" s="38" customFormat="1" ht="12.75" customHeight="1" x14ac:dyDescent="0.3">
      <c r="A97" s="8" t="s">
        <v>18</v>
      </c>
      <c r="B97" s="196" t="s">
        <v>19</v>
      </c>
      <c r="C97" s="8" t="s">
        <v>18</v>
      </c>
      <c r="D97" s="8" t="s">
        <v>18</v>
      </c>
      <c r="E97" s="65">
        <f t="shared" ref="E97:J97" si="23">SUM(E90:E96)</f>
        <v>62698336</v>
      </c>
      <c r="F97" s="73">
        <f t="shared" si="23"/>
        <v>8035356</v>
      </c>
      <c r="G97" s="74">
        <f t="shared" si="23"/>
        <v>28443</v>
      </c>
      <c r="H97" s="65">
        <f t="shared" si="23"/>
        <v>70705249</v>
      </c>
      <c r="I97" s="170">
        <f t="shared" si="23"/>
        <v>22787260</v>
      </c>
      <c r="J97" s="66">
        <f t="shared" si="23"/>
        <v>47917989</v>
      </c>
      <c r="IR97" s="31"/>
    </row>
    <row r="98" spans="1:252" x14ac:dyDescent="0.3">
      <c r="A98" s="161" t="s">
        <v>52</v>
      </c>
      <c r="B98" s="187" t="s">
        <v>79</v>
      </c>
      <c r="C98" s="120">
        <v>0</v>
      </c>
      <c r="D98" s="121" t="s">
        <v>10</v>
      </c>
      <c r="E98" s="87">
        <v>4942417</v>
      </c>
      <c r="F98" s="81"/>
      <c r="G98" s="75"/>
      <c r="H98" s="87">
        <f t="shared" ref="H98:H107" si="24">SUM(E98:F98,-G98)</f>
        <v>4942417</v>
      </c>
      <c r="I98" s="76"/>
      <c r="J98" s="76">
        <f t="shared" si="15"/>
        <v>4942417</v>
      </c>
    </row>
    <row r="99" spans="1:252" x14ac:dyDescent="0.3">
      <c r="A99" s="84"/>
      <c r="B99" s="84" t="s">
        <v>78</v>
      </c>
      <c r="C99" s="120">
        <v>1</v>
      </c>
      <c r="D99" s="103" t="s">
        <v>12</v>
      </c>
      <c r="E99" s="87">
        <v>61039294</v>
      </c>
      <c r="F99" s="77">
        <v>6050603</v>
      </c>
      <c r="G99" s="78"/>
      <c r="H99" s="61">
        <f t="shared" si="24"/>
        <v>67089897</v>
      </c>
      <c r="I99" s="61">
        <v>25786524</v>
      </c>
      <c r="J99" s="61">
        <f t="shared" si="15"/>
        <v>41303373</v>
      </c>
    </row>
    <row r="100" spans="1:252" x14ac:dyDescent="0.3">
      <c r="A100" s="58"/>
      <c r="B100" s="140"/>
      <c r="C100" s="120">
        <v>2</v>
      </c>
      <c r="D100" s="62" t="s">
        <v>77</v>
      </c>
      <c r="E100" s="87">
        <v>546368</v>
      </c>
      <c r="F100" s="77"/>
      <c r="G100" s="78"/>
      <c r="H100" s="61">
        <f t="shared" si="24"/>
        <v>546368</v>
      </c>
      <c r="I100" s="61">
        <v>360731</v>
      </c>
      <c r="J100" s="87">
        <f t="shared" si="15"/>
        <v>185637</v>
      </c>
    </row>
    <row r="101" spans="1:252" x14ac:dyDescent="0.3">
      <c r="A101" s="58"/>
      <c r="B101" s="58"/>
      <c r="C101" s="120">
        <v>3</v>
      </c>
      <c r="D101" s="103" t="s">
        <v>21</v>
      </c>
      <c r="E101" s="87">
        <v>298671</v>
      </c>
      <c r="F101" s="77"/>
      <c r="G101" s="78"/>
      <c r="H101" s="61">
        <f t="shared" si="24"/>
        <v>298671</v>
      </c>
      <c r="I101" s="61">
        <v>298671</v>
      </c>
      <c r="J101" s="87">
        <f t="shared" si="15"/>
        <v>0</v>
      </c>
    </row>
    <row r="102" spans="1:252" x14ac:dyDescent="0.3">
      <c r="A102" s="90"/>
      <c r="B102" s="90"/>
      <c r="C102" s="144">
        <v>4</v>
      </c>
      <c r="D102" s="7" t="s">
        <v>22</v>
      </c>
      <c r="E102" s="101">
        <v>881252</v>
      </c>
      <c r="F102" s="238">
        <v>30000</v>
      </c>
      <c r="G102" s="213"/>
      <c r="H102" s="64">
        <f t="shared" si="24"/>
        <v>911252</v>
      </c>
      <c r="I102" s="64">
        <v>791129</v>
      </c>
      <c r="J102" s="101">
        <f t="shared" si="15"/>
        <v>120123</v>
      </c>
    </row>
    <row r="103" spans="1:252" ht="12.75" customHeight="1" x14ac:dyDescent="0.3">
      <c r="A103" s="39">
        <v>1</v>
      </c>
      <c r="B103" s="39">
        <v>2</v>
      </c>
      <c r="C103" s="39">
        <v>3</v>
      </c>
      <c r="D103" s="39">
        <v>4</v>
      </c>
      <c r="E103" s="39">
        <v>5</v>
      </c>
      <c r="F103" s="13">
        <v>6</v>
      </c>
      <c r="G103" s="40">
        <v>7</v>
      </c>
      <c r="H103" s="39">
        <v>8</v>
      </c>
      <c r="I103" s="39">
        <v>9</v>
      </c>
      <c r="J103" s="39">
        <v>10</v>
      </c>
      <c r="K103" s="52"/>
      <c r="L103" s="52"/>
      <c r="M103" s="52"/>
      <c r="N103" s="52"/>
      <c r="O103" s="32"/>
    </row>
    <row r="104" spans="1:252" x14ac:dyDescent="0.3">
      <c r="A104" s="58"/>
      <c r="B104" s="58"/>
      <c r="C104" s="143">
        <v>5</v>
      </c>
      <c r="D104" s="6" t="s">
        <v>51</v>
      </c>
      <c r="E104" s="87">
        <v>381716</v>
      </c>
      <c r="F104" s="77"/>
      <c r="G104" s="78"/>
      <c r="H104" s="61">
        <f t="shared" si="24"/>
        <v>381716</v>
      </c>
      <c r="I104" s="61">
        <v>285228</v>
      </c>
      <c r="J104" s="87">
        <f t="shared" si="15"/>
        <v>96488</v>
      </c>
    </row>
    <row r="105" spans="1:252" x14ac:dyDescent="0.3">
      <c r="A105" s="58"/>
      <c r="B105" s="58"/>
      <c r="C105" s="105" t="s">
        <v>54</v>
      </c>
      <c r="D105" s="6" t="s">
        <v>15</v>
      </c>
      <c r="E105" s="87">
        <v>814677</v>
      </c>
      <c r="F105" s="81">
        <v>31365</v>
      </c>
      <c r="G105" s="75">
        <v>7464</v>
      </c>
      <c r="H105" s="87">
        <f t="shared" si="24"/>
        <v>838578</v>
      </c>
      <c r="I105" s="87">
        <v>509534</v>
      </c>
      <c r="J105" s="87">
        <f t="shared" si="15"/>
        <v>329044</v>
      </c>
    </row>
    <row r="106" spans="1:252" x14ac:dyDescent="0.3">
      <c r="A106" s="58"/>
      <c r="B106" s="58"/>
      <c r="C106" s="120">
        <v>7</v>
      </c>
      <c r="D106" s="103" t="s">
        <v>16</v>
      </c>
      <c r="E106" s="87">
        <v>147379</v>
      </c>
      <c r="F106" s="81"/>
      <c r="G106" s="75"/>
      <c r="H106" s="87">
        <f t="shared" si="24"/>
        <v>147379</v>
      </c>
      <c r="I106" s="87">
        <v>135022</v>
      </c>
      <c r="J106" s="87">
        <f t="shared" si="15"/>
        <v>12357</v>
      </c>
    </row>
    <row r="107" spans="1:252" x14ac:dyDescent="0.3">
      <c r="A107" s="58"/>
      <c r="B107" s="90"/>
      <c r="C107" s="120">
        <v>8</v>
      </c>
      <c r="D107" s="106" t="s">
        <v>17</v>
      </c>
      <c r="E107" s="87">
        <v>2424333</v>
      </c>
      <c r="F107" s="81">
        <v>40655</v>
      </c>
      <c r="G107" s="75"/>
      <c r="H107" s="87">
        <f t="shared" si="24"/>
        <v>2464988</v>
      </c>
      <c r="I107" s="87">
        <v>1877476</v>
      </c>
      <c r="J107" s="87">
        <f t="shared" si="15"/>
        <v>587512</v>
      </c>
    </row>
    <row r="108" spans="1:252" ht="12.75" customHeight="1" x14ac:dyDescent="0.3">
      <c r="A108" s="8" t="s">
        <v>18</v>
      </c>
      <c r="B108" s="196" t="s">
        <v>19</v>
      </c>
      <c r="C108" s="8" t="s">
        <v>18</v>
      </c>
      <c r="D108" s="8" t="s">
        <v>18</v>
      </c>
      <c r="E108" s="65">
        <f>SUM(E98:E102,E104:E107)</f>
        <v>71476107</v>
      </c>
      <c r="F108" s="73">
        <f t="shared" ref="F108:J108" si="25">SUM(F98:F102,F104:F107)</f>
        <v>6152623</v>
      </c>
      <c r="G108" s="74">
        <f t="shared" si="25"/>
        <v>7464</v>
      </c>
      <c r="H108" s="65">
        <f t="shared" si="25"/>
        <v>77621266</v>
      </c>
      <c r="I108" s="225">
        <f t="shared" si="25"/>
        <v>30044315</v>
      </c>
      <c r="J108" s="66">
        <f t="shared" si="25"/>
        <v>47576951</v>
      </c>
    </row>
    <row r="109" spans="1:252" x14ac:dyDescent="0.3">
      <c r="A109" s="156" t="s">
        <v>55</v>
      </c>
      <c r="B109" s="197" t="s">
        <v>83</v>
      </c>
      <c r="C109" s="143">
        <v>0</v>
      </c>
      <c r="D109" s="88" t="s">
        <v>10</v>
      </c>
      <c r="E109" s="86">
        <v>420420</v>
      </c>
      <c r="F109" s="81"/>
      <c r="G109" s="75"/>
      <c r="H109" s="86">
        <f>SUM(E109:F109,-G109)</f>
        <v>420420</v>
      </c>
      <c r="I109" s="76"/>
      <c r="J109" s="76">
        <f t="shared" ref="J109:J114" si="26">SUM(H109,-I109)</f>
        <v>420420</v>
      </c>
    </row>
    <row r="110" spans="1:252" ht="12.75" customHeight="1" x14ac:dyDescent="0.3">
      <c r="A110" s="6"/>
      <c r="B110" s="58" t="s">
        <v>82</v>
      </c>
      <c r="C110" s="143">
        <v>1</v>
      </c>
      <c r="D110" s="145" t="s">
        <v>12</v>
      </c>
      <c r="E110" s="87">
        <v>2607175</v>
      </c>
      <c r="F110" s="81"/>
      <c r="G110" s="75"/>
      <c r="H110" s="87">
        <f>SUM(E110:F110,-G110)</f>
        <v>2607175</v>
      </c>
      <c r="I110" s="87">
        <v>1371154</v>
      </c>
      <c r="J110" s="87">
        <f t="shared" si="26"/>
        <v>1236021</v>
      </c>
    </row>
    <row r="111" spans="1:252" ht="12.75" customHeight="1" x14ac:dyDescent="0.3">
      <c r="A111" s="6"/>
      <c r="B111" s="58"/>
      <c r="C111" s="153">
        <v>4</v>
      </c>
      <c r="D111" s="89" t="s">
        <v>22</v>
      </c>
      <c r="E111" s="61">
        <v>536117</v>
      </c>
      <c r="F111" s="77"/>
      <c r="G111" s="78"/>
      <c r="H111" s="61">
        <f t="shared" ref="H111:H112" si="27">SUM(E111:F111,-G111)</f>
        <v>536117</v>
      </c>
      <c r="I111" s="87">
        <v>536117</v>
      </c>
      <c r="J111" s="87">
        <f t="shared" si="26"/>
        <v>0</v>
      </c>
    </row>
    <row r="112" spans="1:252" ht="12.75" customHeight="1" x14ac:dyDescent="0.3">
      <c r="A112" s="6"/>
      <c r="B112" s="58"/>
      <c r="C112" s="153">
        <v>5</v>
      </c>
      <c r="D112" s="89" t="s">
        <v>51</v>
      </c>
      <c r="E112" s="61">
        <v>58955</v>
      </c>
      <c r="F112" s="77"/>
      <c r="G112" s="78"/>
      <c r="H112" s="61">
        <f t="shared" si="27"/>
        <v>58955</v>
      </c>
      <c r="I112" s="87">
        <v>58955</v>
      </c>
      <c r="J112" s="87">
        <f t="shared" si="26"/>
        <v>0</v>
      </c>
    </row>
    <row r="113" spans="1:15" x14ac:dyDescent="0.3">
      <c r="A113" s="6"/>
      <c r="B113" s="58"/>
      <c r="C113" s="153">
        <v>7</v>
      </c>
      <c r="D113" s="148" t="s">
        <v>16</v>
      </c>
      <c r="E113" s="61">
        <v>57096</v>
      </c>
      <c r="F113" s="77"/>
      <c r="G113" s="78"/>
      <c r="H113" s="61">
        <f>SUM(E113:F113,-G113)</f>
        <v>57096</v>
      </c>
      <c r="I113" s="87">
        <v>57096</v>
      </c>
      <c r="J113" s="87">
        <f t="shared" si="26"/>
        <v>0</v>
      </c>
      <c r="K113" s="12"/>
    </row>
    <row r="114" spans="1:15" x14ac:dyDescent="0.3">
      <c r="A114" s="155"/>
      <c r="B114" s="6"/>
      <c r="C114" s="138">
        <v>8</v>
      </c>
      <c r="D114" s="139" t="s">
        <v>17</v>
      </c>
      <c r="E114" s="61">
        <v>121888</v>
      </c>
      <c r="F114" s="77"/>
      <c r="G114" s="78"/>
      <c r="H114" s="64">
        <f>SUM(E114:F114,-G114)</f>
        <v>121888</v>
      </c>
      <c r="I114" s="87">
        <v>121888</v>
      </c>
      <c r="J114" s="87">
        <f t="shared" si="26"/>
        <v>0</v>
      </c>
      <c r="O114" s="32"/>
    </row>
    <row r="115" spans="1:15" ht="12.75" customHeight="1" x14ac:dyDescent="0.3">
      <c r="A115" s="8" t="s">
        <v>18</v>
      </c>
      <c r="B115" s="43" t="s">
        <v>19</v>
      </c>
      <c r="C115" s="8" t="s">
        <v>18</v>
      </c>
      <c r="D115" s="8" t="s">
        <v>18</v>
      </c>
      <c r="E115" s="65">
        <f>SUM(E109:E114)</f>
        <v>3801651</v>
      </c>
      <c r="F115" s="73">
        <f t="shared" ref="F115:J115" si="28">SUM(F109:F114)</f>
        <v>0</v>
      </c>
      <c r="G115" s="74">
        <f t="shared" si="28"/>
        <v>0</v>
      </c>
      <c r="H115" s="65">
        <f t="shared" si="28"/>
        <v>3801651</v>
      </c>
      <c r="I115" s="66">
        <f t="shared" si="28"/>
        <v>2145210</v>
      </c>
      <c r="J115" s="66">
        <f t="shared" si="28"/>
        <v>1656441</v>
      </c>
      <c r="K115" s="47"/>
      <c r="L115" s="47"/>
      <c r="M115" s="47"/>
      <c r="N115" s="47"/>
      <c r="O115" s="32"/>
    </row>
    <row r="116" spans="1:15" s="33" customFormat="1" ht="13.5" customHeight="1" x14ac:dyDescent="0.3">
      <c r="A116" s="186" t="s">
        <v>56</v>
      </c>
      <c r="B116" s="187" t="s">
        <v>91</v>
      </c>
      <c r="C116" s="152">
        <v>0</v>
      </c>
      <c r="D116" s="88" t="s">
        <v>10</v>
      </c>
      <c r="E116" s="67">
        <v>237568</v>
      </c>
      <c r="F116" s="68"/>
      <c r="G116" s="69"/>
      <c r="H116" s="67">
        <f t="shared" ref="H116:H122" si="29">SUM(E116:F116,-G116)</f>
        <v>237568</v>
      </c>
      <c r="I116" s="70"/>
      <c r="J116" s="70">
        <f>SUM(H116,-I116)</f>
        <v>237568</v>
      </c>
      <c r="K116" s="35"/>
      <c r="L116" s="35"/>
      <c r="M116" s="35"/>
      <c r="N116" s="35"/>
      <c r="O116" s="34"/>
    </row>
    <row r="117" spans="1:15" s="33" customFormat="1" ht="13.5" customHeight="1" x14ac:dyDescent="0.3">
      <c r="A117" s="159"/>
      <c r="B117" s="85" t="s">
        <v>92</v>
      </c>
      <c r="C117" s="153">
        <v>1</v>
      </c>
      <c r="D117" s="145" t="s">
        <v>12</v>
      </c>
      <c r="E117" s="61">
        <v>1370027</v>
      </c>
      <c r="F117" s="92">
        <v>21920</v>
      </c>
      <c r="G117" s="93"/>
      <c r="H117" s="61">
        <f t="shared" si="29"/>
        <v>1391947</v>
      </c>
      <c r="I117" s="61">
        <v>723866</v>
      </c>
      <c r="J117" s="61">
        <f t="shared" ref="J117:J141" si="30">SUM(H117,-I117)</f>
        <v>668081</v>
      </c>
      <c r="K117" s="35"/>
      <c r="L117" s="35"/>
      <c r="M117" s="35"/>
      <c r="N117" s="35"/>
      <c r="O117" s="34"/>
    </row>
    <row r="118" spans="1:15" s="33" customFormat="1" ht="13.5" customHeight="1" x14ac:dyDescent="0.3">
      <c r="A118" s="159"/>
      <c r="B118" s="141" t="s">
        <v>93</v>
      </c>
      <c r="C118" s="153">
        <v>3</v>
      </c>
      <c r="D118" s="103" t="s">
        <v>21</v>
      </c>
      <c r="E118" s="61">
        <v>77622</v>
      </c>
      <c r="F118" s="92"/>
      <c r="G118" s="93"/>
      <c r="H118" s="61">
        <f t="shared" si="29"/>
        <v>77622</v>
      </c>
      <c r="I118" s="61">
        <v>77622</v>
      </c>
      <c r="J118" s="61">
        <f t="shared" si="30"/>
        <v>0</v>
      </c>
      <c r="K118" s="35"/>
      <c r="L118" s="35"/>
      <c r="M118" s="35"/>
      <c r="N118" s="35"/>
      <c r="O118" s="34"/>
    </row>
    <row r="119" spans="1:15" s="33" customFormat="1" ht="13.5" customHeight="1" x14ac:dyDescent="0.3">
      <c r="A119" s="159"/>
      <c r="B119" s="142" t="s">
        <v>94</v>
      </c>
      <c r="C119" s="153">
        <v>4</v>
      </c>
      <c r="D119" s="6" t="s">
        <v>22</v>
      </c>
      <c r="E119" s="61">
        <v>8609</v>
      </c>
      <c r="F119" s="92"/>
      <c r="G119" s="93"/>
      <c r="H119" s="61">
        <f t="shared" si="29"/>
        <v>8609</v>
      </c>
      <c r="I119" s="61">
        <v>8609</v>
      </c>
      <c r="J119" s="61">
        <f t="shared" si="30"/>
        <v>0</v>
      </c>
      <c r="K119" s="35"/>
      <c r="L119" s="35"/>
      <c r="M119" s="35"/>
      <c r="N119" s="35"/>
      <c r="O119" s="34"/>
    </row>
    <row r="120" spans="1:15" s="33" customFormat="1" ht="13.5" customHeight="1" x14ac:dyDescent="0.3">
      <c r="A120" s="159"/>
      <c r="B120" s="84"/>
      <c r="C120" s="153">
        <v>5</v>
      </c>
      <c r="D120" s="6" t="s">
        <v>51</v>
      </c>
      <c r="E120" s="61">
        <v>3678</v>
      </c>
      <c r="F120" s="92"/>
      <c r="G120" s="93"/>
      <c r="H120" s="61">
        <f t="shared" si="29"/>
        <v>3678</v>
      </c>
      <c r="I120" s="61">
        <v>3678</v>
      </c>
      <c r="J120" s="61">
        <f t="shared" si="30"/>
        <v>0</v>
      </c>
      <c r="K120" s="35"/>
      <c r="L120" s="35"/>
      <c r="M120" s="35"/>
      <c r="N120" s="35"/>
      <c r="O120" s="34"/>
    </row>
    <row r="121" spans="1:15" s="33" customFormat="1" ht="13.5" customHeight="1" x14ac:dyDescent="0.3">
      <c r="A121" s="159"/>
      <c r="B121" s="84"/>
      <c r="C121" s="153">
        <v>6</v>
      </c>
      <c r="D121" s="6" t="s">
        <v>15</v>
      </c>
      <c r="E121" s="61">
        <v>22379</v>
      </c>
      <c r="F121" s="92"/>
      <c r="G121" s="93"/>
      <c r="H121" s="61">
        <f t="shared" si="29"/>
        <v>22379</v>
      </c>
      <c r="I121" s="61">
        <v>22379</v>
      </c>
      <c r="J121" s="61">
        <f t="shared" si="30"/>
        <v>0</v>
      </c>
      <c r="K121" s="35"/>
      <c r="L121" s="35"/>
      <c r="M121" s="35"/>
      <c r="N121" s="35"/>
      <c r="O121" s="34"/>
    </row>
    <row r="122" spans="1:15" s="33" customFormat="1" ht="13.5" customHeight="1" x14ac:dyDescent="0.3">
      <c r="A122" s="160"/>
      <c r="B122" s="95"/>
      <c r="C122" s="154">
        <v>8</v>
      </c>
      <c r="D122" s="7" t="s">
        <v>17</v>
      </c>
      <c r="E122" s="64">
        <v>20289</v>
      </c>
      <c r="F122" s="96"/>
      <c r="G122" s="97"/>
      <c r="H122" s="64">
        <f t="shared" si="29"/>
        <v>20289</v>
      </c>
      <c r="I122" s="61">
        <v>14794</v>
      </c>
      <c r="J122" s="61">
        <f t="shared" si="30"/>
        <v>5495</v>
      </c>
      <c r="K122" s="35"/>
      <c r="L122" s="35"/>
      <c r="M122" s="35"/>
      <c r="N122" s="35"/>
      <c r="O122" s="34"/>
    </row>
    <row r="123" spans="1:15" s="33" customFormat="1" ht="12.75" customHeight="1" x14ac:dyDescent="0.3">
      <c r="A123" s="8" t="s">
        <v>18</v>
      </c>
      <c r="B123" s="43" t="s">
        <v>19</v>
      </c>
      <c r="C123" s="8" t="s">
        <v>18</v>
      </c>
      <c r="D123" s="8" t="s">
        <v>18</v>
      </c>
      <c r="E123" s="65">
        <f>SUM(E116:E122)</f>
        <v>1740172</v>
      </c>
      <c r="F123" s="73">
        <f>SUM(F116:F122)</f>
        <v>21920</v>
      </c>
      <c r="G123" s="74">
        <f>SUM(G117:G122)</f>
        <v>0</v>
      </c>
      <c r="H123" s="65">
        <f>SUM(H116:H122)</f>
        <v>1762092</v>
      </c>
      <c r="I123" s="66">
        <f>SUM(I116:I122)</f>
        <v>850948</v>
      </c>
      <c r="J123" s="66">
        <f>SUM(J116:J122)</f>
        <v>911144</v>
      </c>
      <c r="K123" s="35"/>
      <c r="L123" s="35"/>
      <c r="M123" s="35"/>
      <c r="N123" s="35"/>
      <c r="O123" s="34"/>
    </row>
    <row r="124" spans="1:15" s="33" customFormat="1" ht="12.75" customHeight="1" x14ac:dyDescent="0.3">
      <c r="A124" s="161" t="s">
        <v>57</v>
      </c>
      <c r="B124" s="84" t="s">
        <v>59</v>
      </c>
      <c r="C124" s="153">
        <v>0</v>
      </c>
      <c r="D124" s="88" t="s">
        <v>10</v>
      </c>
      <c r="E124" s="67">
        <v>198817</v>
      </c>
      <c r="F124" s="77"/>
      <c r="G124" s="78"/>
      <c r="H124" s="67">
        <f t="shared" ref="H124:H125" si="31">SUM(E124:F124,-G124)</f>
        <v>198817</v>
      </c>
      <c r="I124" s="70"/>
      <c r="J124" s="70">
        <f t="shared" si="30"/>
        <v>198817</v>
      </c>
      <c r="K124" s="35"/>
      <c r="L124" s="35"/>
      <c r="M124" s="35"/>
      <c r="N124" s="35"/>
      <c r="O124" s="34"/>
    </row>
    <row r="125" spans="1:15" s="33" customFormat="1" ht="12.75" customHeight="1" x14ac:dyDescent="0.3">
      <c r="A125" s="159"/>
      <c r="B125" s="84" t="s">
        <v>60</v>
      </c>
      <c r="C125" s="153">
        <v>1</v>
      </c>
      <c r="D125" s="148" t="s">
        <v>12</v>
      </c>
      <c r="E125" s="61">
        <v>2101702</v>
      </c>
      <c r="F125" s="77"/>
      <c r="G125" s="78"/>
      <c r="H125" s="61">
        <f t="shared" si="31"/>
        <v>2101702</v>
      </c>
      <c r="I125" s="61">
        <v>265178</v>
      </c>
      <c r="J125" s="61">
        <f t="shared" si="30"/>
        <v>1836524</v>
      </c>
      <c r="K125" s="35"/>
      <c r="L125" s="35"/>
      <c r="M125" s="35"/>
      <c r="N125" s="35"/>
      <c r="O125" s="34"/>
    </row>
    <row r="126" spans="1:15" s="33" customFormat="1" ht="13.5" customHeight="1" x14ac:dyDescent="0.3">
      <c r="A126" s="161"/>
      <c r="B126" s="84"/>
      <c r="C126" s="153">
        <v>4</v>
      </c>
      <c r="D126" s="89" t="s">
        <v>22</v>
      </c>
      <c r="E126" s="61">
        <v>24068</v>
      </c>
      <c r="F126" s="77"/>
      <c r="G126" s="78">
        <v>4704</v>
      </c>
      <c r="H126" s="61">
        <f>SUM(E126:F126,-G126)</f>
        <v>19364</v>
      </c>
      <c r="I126" s="61">
        <v>14668</v>
      </c>
      <c r="J126" s="61">
        <f t="shared" si="30"/>
        <v>4696</v>
      </c>
      <c r="K126" s="35"/>
      <c r="L126" s="35"/>
      <c r="M126" s="35"/>
      <c r="N126" s="35"/>
      <c r="O126" s="34"/>
    </row>
    <row r="127" spans="1:15" s="33" customFormat="1" ht="13.5" customHeight="1" x14ac:dyDescent="0.3">
      <c r="A127" s="159"/>
      <c r="B127" s="84"/>
      <c r="C127" s="153">
        <v>6</v>
      </c>
      <c r="D127" s="6" t="s">
        <v>15</v>
      </c>
      <c r="E127" s="61">
        <v>166765</v>
      </c>
      <c r="F127" s="77"/>
      <c r="G127" s="78"/>
      <c r="H127" s="61">
        <f>SUM(E127:F127,-G127)</f>
        <v>166765</v>
      </c>
      <c r="I127" s="61">
        <v>84818</v>
      </c>
      <c r="J127" s="61">
        <f t="shared" si="30"/>
        <v>81947</v>
      </c>
      <c r="K127" s="35"/>
      <c r="L127" s="35"/>
      <c r="M127" s="35"/>
      <c r="N127" s="35"/>
      <c r="O127" s="34"/>
    </row>
    <row r="128" spans="1:15" s="33" customFormat="1" ht="13.5" customHeight="1" x14ac:dyDescent="0.3">
      <c r="A128" s="159"/>
      <c r="B128" s="84"/>
      <c r="C128" s="153">
        <v>7</v>
      </c>
      <c r="D128" s="6" t="s">
        <v>16</v>
      </c>
      <c r="E128" s="61">
        <v>10349</v>
      </c>
      <c r="F128" s="77"/>
      <c r="G128" s="78">
        <v>10349</v>
      </c>
      <c r="H128" s="61">
        <f>SUM(E128:F128,-G128)</f>
        <v>0</v>
      </c>
      <c r="I128" s="61"/>
      <c r="J128" s="61">
        <f t="shared" si="30"/>
        <v>0</v>
      </c>
      <c r="K128" s="35"/>
      <c r="L128" s="35"/>
      <c r="M128" s="35"/>
      <c r="N128" s="35"/>
      <c r="O128" s="34"/>
    </row>
    <row r="129" spans="1:16" s="33" customFormat="1" ht="13.5" customHeight="1" x14ac:dyDescent="0.3">
      <c r="A129" s="160"/>
      <c r="B129" s="84"/>
      <c r="C129" s="153">
        <v>8</v>
      </c>
      <c r="D129" s="6" t="s">
        <v>17</v>
      </c>
      <c r="E129" s="64">
        <v>75463</v>
      </c>
      <c r="F129" s="77"/>
      <c r="G129" s="78"/>
      <c r="H129" s="64">
        <f>SUM(E129:F129,-G129)</f>
        <v>75463</v>
      </c>
      <c r="I129" s="61">
        <v>65563</v>
      </c>
      <c r="J129" s="61">
        <f t="shared" si="30"/>
        <v>9900</v>
      </c>
      <c r="K129" s="35"/>
      <c r="L129" s="35"/>
      <c r="M129" s="35"/>
      <c r="N129" s="35"/>
      <c r="O129" s="34"/>
    </row>
    <row r="130" spans="1:16" s="33" customFormat="1" ht="13.5" customHeight="1" x14ac:dyDescent="0.3">
      <c r="A130" s="44" t="s">
        <v>18</v>
      </c>
      <c r="B130" s="43" t="s">
        <v>19</v>
      </c>
      <c r="C130" s="8" t="s">
        <v>18</v>
      </c>
      <c r="D130" s="8" t="s">
        <v>18</v>
      </c>
      <c r="E130" s="65">
        <f t="shared" ref="E130:J130" si="32">SUM(E124:E129)</f>
        <v>2577164</v>
      </c>
      <c r="F130" s="165">
        <f t="shared" si="32"/>
        <v>0</v>
      </c>
      <c r="G130" s="166">
        <f t="shared" si="32"/>
        <v>15053</v>
      </c>
      <c r="H130" s="65">
        <f t="shared" si="32"/>
        <v>2562111</v>
      </c>
      <c r="I130" s="66">
        <f t="shared" si="32"/>
        <v>430227</v>
      </c>
      <c r="J130" s="66">
        <f t="shared" si="32"/>
        <v>2131884</v>
      </c>
      <c r="K130" s="35"/>
      <c r="L130" s="35"/>
      <c r="M130" s="35"/>
      <c r="N130" s="35"/>
      <c r="O130" s="34"/>
    </row>
    <row r="131" spans="1:16" s="33" customFormat="1" ht="13.5" customHeight="1" x14ac:dyDescent="0.3">
      <c r="A131" s="198" t="s">
        <v>58</v>
      </c>
      <c r="B131" s="187" t="s">
        <v>96</v>
      </c>
      <c r="C131" s="143">
        <v>7</v>
      </c>
      <c r="D131" s="6" t="s">
        <v>16</v>
      </c>
      <c r="E131" s="199"/>
      <c r="F131" s="200">
        <v>10349</v>
      </c>
      <c r="G131" s="119"/>
      <c r="H131" s="201">
        <f>SUM(E131:F131,-G131)</f>
        <v>10349</v>
      </c>
      <c r="I131" s="201">
        <v>10349</v>
      </c>
      <c r="J131" s="201">
        <f t="shared" si="30"/>
        <v>0</v>
      </c>
      <c r="K131" s="35"/>
      <c r="L131" s="35"/>
      <c r="M131" s="35"/>
      <c r="N131" s="35"/>
      <c r="O131" s="34"/>
    </row>
    <row r="132" spans="1:16" s="33" customFormat="1" ht="13.2" customHeight="1" x14ac:dyDescent="0.3">
      <c r="A132" s="202"/>
      <c r="B132" s="84" t="s">
        <v>95</v>
      </c>
      <c r="C132" s="159"/>
      <c r="D132" s="159"/>
      <c r="E132" s="203"/>
      <c r="F132" s="204"/>
      <c r="G132" s="205"/>
      <c r="H132" s="203"/>
      <c r="I132" s="203"/>
      <c r="J132" s="203"/>
      <c r="K132" s="35"/>
      <c r="L132" s="35"/>
      <c r="M132" s="35"/>
      <c r="N132" s="35"/>
      <c r="O132" s="34"/>
    </row>
    <row r="133" spans="1:16" s="33" customFormat="1" ht="13.5" customHeight="1" x14ac:dyDescent="0.3">
      <c r="A133" s="206" t="s">
        <v>18</v>
      </c>
      <c r="B133" s="207" t="s">
        <v>19</v>
      </c>
      <c r="C133" s="208" t="s">
        <v>18</v>
      </c>
      <c r="D133" s="208" t="s">
        <v>18</v>
      </c>
      <c r="E133" s="209">
        <f t="shared" ref="E133:J133" si="33">SUM(E131:E132)</f>
        <v>0</v>
      </c>
      <c r="F133" s="210">
        <f t="shared" si="33"/>
        <v>10349</v>
      </c>
      <c r="G133" s="211">
        <f t="shared" si="33"/>
        <v>0</v>
      </c>
      <c r="H133" s="209">
        <f t="shared" si="33"/>
        <v>10349</v>
      </c>
      <c r="I133" s="209">
        <f t="shared" si="33"/>
        <v>10349</v>
      </c>
      <c r="J133" s="209">
        <f t="shared" si="33"/>
        <v>0</v>
      </c>
      <c r="K133" s="35"/>
      <c r="L133" s="35"/>
      <c r="M133" s="35"/>
      <c r="N133" s="35"/>
      <c r="O133" s="34"/>
    </row>
    <row r="134" spans="1:16" x14ac:dyDescent="0.3">
      <c r="A134" s="55" t="s">
        <v>61</v>
      </c>
      <c r="B134" s="56" t="s">
        <v>62</v>
      </c>
      <c r="C134" s="151">
        <v>0</v>
      </c>
      <c r="D134" s="173" t="s">
        <v>10</v>
      </c>
      <c r="E134" s="86">
        <v>200550350</v>
      </c>
      <c r="F134" s="79">
        <v>4220772</v>
      </c>
      <c r="G134" s="80">
        <v>975987</v>
      </c>
      <c r="H134" s="201">
        <f t="shared" ref="H134:H141" si="34">SUM(E134:F134,-G134)</f>
        <v>203795135</v>
      </c>
      <c r="I134" s="70">
        <v>26202</v>
      </c>
      <c r="J134" s="70">
        <f t="shared" si="30"/>
        <v>203768933</v>
      </c>
      <c r="K134" s="12"/>
      <c r="L134" s="12"/>
      <c r="M134" s="12"/>
      <c r="N134" s="12"/>
      <c r="O134" s="32"/>
    </row>
    <row r="135" spans="1:16" x14ac:dyDescent="0.3">
      <c r="A135" s="6"/>
      <c r="B135" s="6"/>
      <c r="C135" s="143">
        <v>1</v>
      </c>
      <c r="D135" s="6" t="s">
        <v>12</v>
      </c>
      <c r="E135" s="87">
        <v>115087104</v>
      </c>
      <c r="F135" s="77">
        <v>31421182</v>
      </c>
      <c r="G135" s="78">
        <v>114762</v>
      </c>
      <c r="H135" s="212">
        <f t="shared" si="34"/>
        <v>146393524</v>
      </c>
      <c r="I135" s="61">
        <v>35045962</v>
      </c>
      <c r="J135" s="61">
        <f t="shared" si="30"/>
        <v>111347562</v>
      </c>
      <c r="K135" s="12"/>
      <c r="L135" s="12"/>
      <c r="M135" s="12"/>
      <c r="N135" s="12"/>
      <c r="O135" s="11"/>
      <c r="P135" s="12"/>
    </row>
    <row r="136" spans="1:16" x14ac:dyDescent="0.3">
      <c r="A136" s="6"/>
      <c r="B136" s="6"/>
      <c r="C136" s="143">
        <v>2</v>
      </c>
      <c r="D136" s="62" t="s">
        <v>77</v>
      </c>
      <c r="E136" s="87">
        <v>477545357</v>
      </c>
      <c r="F136" s="77">
        <v>17077206</v>
      </c>
      <c r="G136" s="75">
        <v>14374</v>
      </c>
      <c r="H136" s="212">
        <f t="shared" si="34"/>
        <v>494608189</v>
      </c>
      <c r="I136" s="61">
        <v>187784926</v>
      </c>
      <c r="J136" s="61">
        <f t="shared" si="30"/>
        <v>306823263</v>
      </c>
      <c r="O136" s="32"/>
    </row>
    <row r="137" spans="1:16" x14ac:dyDescent="0.3">
      <c r="A137" s="6"/>
      <c r="B137" s="6"/>
      <c r="C137" s="143" t="s">
        <v>14</v>
      </c>
      <c r="D137" s="6" t="s">
        <v>15</v>
      </c>
      <c r="E137" s="87">
        <v>14976616</v>
      </c>
      <c r="F137" s="81">
        <v>8073177</v>
      </c>
      <c r="G137" s="109">
        <v>506038</v>
      </c>
      <c r="H137" s="212">
        <f t="shared" si="34"/>
        <v>22543755</v>
      </c>
      <c r="I137" s="61">
        <v>13452123</v>
      </c>
      <c r="J137" s="61">
        <f t="shared" si="30"/>
        <v>9091632</v>
      </c>
      <c r="K137" s="14"/>
      <c r="L137" s="16"/>
      <c r="M137" s="14"/>
      <c r="N137" s="14"/>
      <c r="O137" s="15"/>
      <c r="P137" s="17"/>
    </row>
    <row r="138" spans="1:16" x14ac:dyDescent="0.3">
      <c r="A138" s="226"/>
      <c r="B138" s="226"/>
      <c r="C138" s="234"/>
      <c r="D138" s="226"/>
      <c r="E138" s="227"/>
      <c r="F138" s="227"/>
      <c r="G138" s="235"/>
      <c r="H138" s="236"/>
      <c r="I138" s="237"/>
      <c r="J138" s="237"/>
      <c r="K138" s="14"/>
      <c r="L138" s="16"/>
      <c r="M138" s="14"/>
      <c r="N138" s="14"/>
      <c r="O138" s="15"/>
      <c r="P138" s="17"/>
    </row>
    <row r="139" spans="1:16" ht="12.75" customHeight="1" x14ac:dyDescent="0.3">
      <c r="A139" s="39">
        <v>1</v>
      </c>
      <c r="B139" s="39">
        <v>2</v>
      </c>
      <c r="C139" s="39">
        <v>3</v>
      </c>
      <c r="D139" s="39">
        <v>4</v>
      </c>
      <c r="E139" s="39">
        <v>5</v>
      </c>
      <c r="F139" s="13">
        <v>6</v>
      </c>
      <c r="G139" s="40">
        <v>7</v>
      </c>
      <c r="H139" s="39">
        <v>8</v>
      </c>
      <c r="I139" s="39">
        <v>9</v>
      </c>
      <c r="J139" s="39">
        <v>10</v>
      </c>
      <c r="K139" s="52"/>
      <c r="L139" s="52"/>
      <c r="M139" s="52"/>
      <c r="N139" s="52"/>
      <c r="O139" s="32"/>
    </row>
    <row r="140" spans="1:16" x14ac:dyDescent="0.3">
      <c r="A140" s="6"/>
      <c r="B140" s="6"/>
      <c r="C140" s="143">
        <v>7</v>
      </c>
      <c r="D140" s="6" t="s">
        <v>16</v>
      </c>
      <c r="E140" s="87">
        <v>1204601</v>
      </c>
      <c r="F140" s="81">
        <v>168624</v>
      </c>
      <c r="G140" s="75"/>
      <c r="H140" s="212">
        <f t="shared" si="34"/>
        <v>1373225</v>
      </c>
      <c r="I140" s="61">
        <v>1079416</v>
      </c>
      <c r="J140" s="61">
        <f t="shared" si="30"/>
        <v>293809</v>
      </c>
      <c r="O140" s="32"/>
    </row>
    <row r="141" spans="1:16" x14ac:dyDescent="0.3">
      <c r="A141" s="7"/>
      <c r="B141" s="7"/>
      <c r="C141" s="144">
        <v>8</v>
      </c>
      <c r="D141" s="7" t="s">
        <v>17</v>
      </c>
      <c r="E141" s="101">
        <v>2259712</v>
      </c>
      <c r="F141" s="82">
        <v>902523</v>
      </c>
      <c r="G141" s="213">
        <v>11200</v>
      </c>
      <c r="H141" s="214">
        <f t="shared" si="34"/>
        <v>3151035</v>
      </c>
      <c r="I141" s="61">
        <v>2274712</v>
      </c>
      <c r="J141" s="61">
        <f t="shared" si="30"/>
        <v>876323</v>
      </c>
      <c r="O141" s="32"/>
    </row>
    <row r="142" spans="1:16" ht="13.5" customHeight="1" x14ac:dyDescent="0.3">
      <c r="A142" s="8" t="s">
        <v>18</v>
      </c>
      <c r="B142" s="43" t="s">
        <v>19</v>
      </c>
      <c r="C142" s="8" t="s">
        <v>18</v>
      </c>
      <c r="D142" s="8" t="s">
        <v>18</v>
      </c>
      <c r="E142" s="65">
        <f>SUM(E134:E137,E140:E141)</f>
        <v>811623740</v>
      </c>
      <c r="F142" s="73">
        <f t="shared" ref="F142:J142" si="35">SUM(F134:F137,F140:F141)</f>
        <v>61863484</v>
      </c>
      <c r="G142" s="74">
        <f t="shared" si="35"/>
        <v>1622361</v>
      </c>
      <c r="H142" s="65">
        <f t="shared" si="35"/>
        <v>871864863</v>
      </c>
      <c r="I142" s="66">
        <f t="shared" si="35"/>
        <v>239663341</v>
      </c>
      <c r="J142" s="66">
        <f t="shared" si="35"/>
        <v>632201522</v>
      </c>
      <c r="O142" s="32"/>
    </row>
    <row r="143" spans="1:16" ht="9.75" customHeight="1" x14ac:dyDescent="0.3">
      <c r="A143" s="18"/>
      <c r="B143" s="19"/>
      <c r="C143" s="20"/>
      <c r="D143" s="20"/>
      <c r="E143" s="83"/>
      <c r="F143" s="83"/>
      <c r="G143" s="83"/>
      <c r="H143" s="83"/>
      <c r="I143" s="83"/>
      <c r="J143" s="83"/>
      <c r="O143" s="32"/>
    </row>
    <row r="144" spans="1:16" s="36" customFormat="1" ht="15" customHeight="1" x14ac:dyDescent="0.3">
      <c r="A144" s="253" t="s">
        <v>80</v>
      </c>
      <c r="B144" s="253"/>
      <c r="C144" s="253"/>
      <c r="D144" s="253"/>
      <c r="E144" s="253"/>
      <c r="F144" s="253"/>
      <c r="G144" s="253"/>
      <c r="H144" s="253"/>
      <c r="I144" s="150"/>
      <c r="J144" s="150"/>
      <c r="O144" s="37"/>
    </row>
    <row r="145" spans="1:252" s="12" customFormat="1" ht="13.5" customHeight="1" x14ac:dyDescent="0.3">
      <c r="A145" s="215" t="s">
        <v>63</v>
      </c>
      <c r="B145" s="254" t="s">
        <v>64</v>
      </c>
      <c r="C145" s="255"/>
      <c r="D145" s="123">
        <v>50567</v>
      </c>
      <c r="E145" s="124">
        <v>50567000</v>
      </c>
      <c r="F145" s="125"/>
      <c r="G145" s="126"/>
      <c r="H145" s="124">
        <f t="shared" ref="H145:H150" si="36">SUM(E145:F145,-G145)</f>
        <v>50567000</v>
      </c>
      <c r="I145" s="127"/>
      <c r="J145" s="127">
        <f t="shared" ref="J145:J150" si="37">SUM(H145,-I145)</f>
        <v>50567000</v>
      </c>
      <c r="IR145" s="31"/>
    </row>
    <row r="146" spans="1:252" ht="13.5" customHeight="1" x14ac:dyDescent="0.3">
      <c r="A146" s="216" t="s">
        <v>65</v>
      </c>
      <c r="B146" s="256" t="s">
        <v>66</v>
      </c>
      <c r="C146" s="257"/>
      <c r="D146" s="128">
        <v>44043</v>
      </c>
      <c r="E146" s="129">
        <v>22021500</v>
      </c>
      <c r="F146" s="130"/>
      <c r="G146" s="131"/>
      <c r="H146" s="129">
        <f t="shared" si="36"/>
        <v>22021500</v>
      </c>
      <c r="I146" s="129"/>
      <c r="J146" s="129">
        <f t="shared" si="37"/>
        <v>22021500</v>
      </c>
    </row>
    <row r="147" spans="1:252" s="12" customFormat="1" ht="13.5" customHeight="1" x14ac:dyDescent="0.3">
      <c r="A147" s="216" t="s">
        <v>67</v>
      </c>
      <c r="B147" s="256" t="s">
        <v>81</v>
      </c>
      <c r="C147" s="257"/>
      <c r="D147" s="128">
        <v>300</v>
      </c>
      <c r="E147" s="129">
        <v>30000</v>
      </c>
      <c r="F147" s="130"/>
      <c r="G147" s="131"/>
      <c r="H147" s="129">
        <f t="shared" si="36"/>
        <v>30000</v>
      </c>
      <c r="I147" s="129"/>
      <c r="J147" s="129">
        <f t="shared" si="37"/>
        <v>30000</v>
      </c>
      <c r="IR147" s="31"/>
    </row>
    <row r="148" spans="1:252" ht="13.5" customHeight="1" x14ac:dyDescent="0.3">
      <c r="A148" s="216" t="s">
        <v>68</v>
      </c>
      <c r="B148" s="256" t="s">
        <v>74</v>
      </c>
      <c r="C148" s="257"/>
      <c r="D148" s="128">
        <v>16140</v>
      </c>
      <c r="E148" s="129">
        <v>15800000</v>
      </c>
      <c r="F148" s="130">
        <v>340000</v>
      </c>
      <c r="G148" s="131"/>
      <c r="H148" s="129">
        <f t="shared" si="36"/>
        <v>16140000</v>
      </c>
      <c r="I148" s="129"/>
      <c r="J148" s="129">
        <f t="shared" si="37"/>
        <v>16140000</v>
      </c>
    </row>
    <row r="149" spans="1:252" ht="13.5" customHeight="1" x14ac:dyDescent="0.3">
      <c r="A149" s="216" t="s">
        <v>69</v>
      </c>
      <c r="B149" s="251" t="s">
        <v>73</v>
      </c>
      <c r="C149" s="252"/>
      <c r="D149" s="217">
        <v>18754</v>
      </c>
      <c r="E149" s="136">
        <v>18383000</v>
      </c>
      <c r="F149" s="218">
        <v>371000</v>
      </c>
      <c r="G149" s="137"/>
      <c r="H149" s="136">
        <f t="shared" si="36"/>
        <v>18754000</v>
      </c>
      <c r="I149" s="136"/>
      <c r="J149" s="136">
        <f t="shared" si="37"/>
        <v>18754000</v>
      </c>
    </row>
    <row r="150" spans="1:252" ht="13.5" customHeight="1" x14ac:dyDescent="0.3">
      <c r="A150" s="219" t="s">
        <v>97</v>
      </c>
      <c r="B150" s="261" t="s">
        <v>85</v>
      </c>
      <c r="C150" s="262"/>
      <c r="D150" s="132">
        <v>7500</v>
      </c>
      <c r="E150" s="133">
        <v>7500000</v>
      </c>
      <c r="F150" s="134"/>
      <c r="G150" s="135"/>
      <c r="H150" s="133">
        <f t="shared" si="36"/>
        <v>7500000</v>
      </c>
      <c r="I150" s="133"/>
      <c r="J150" s="133">
        <f t="shared" si="37"/>
        <v>7500000</v>
      </c>
    </row>
    <row r="151" spans="1:252" ht="13.5" customHeight="1" x14ac:dyDescent="0.3">
      <c r="A151" s="220" t="s">
        <v>18</v>
      </c>
      <c r="B151" s="258" t="s">
        <v>19</v>
      </c>
      <c r="C151" s="259"/>
      <c r="D151" s="221" t="s">
        <v>18</v>
      </c>
      <c r="E151" s="222">
        <f t="shared" ref="E151:J151" si="38">SUM(E145:E150)</f>
        <v>114301500</v>
      </c>
      <c r="F151" s="223">
        <f t="shared" si="38"/>
        <v>711000</v>
      </c>
      <c r="G151" s="224">
        <f t="shared" si="38"/>
        <v>0</v>
      </c>
      <c r="H151" s="65">
        <f t="shared" si="38"/>
        <v>115012500</v>
      </c>
      <c r="I151" s="66">
        <f t="shared" si="38"/>
        <v>0</v>
      </c>
      <c r="J151" s="66">
        <f t="shared" si="38"/>
        <v>115012500</v>
      </c>
    </row>
    <row r="152" spans="1:252" ht="6" customHeight="1" x14ac:dyDescent="0.3">
      <c r="B152" s="260"/>
      <c r="C152" s="260"/>
      <c r="E152" s="32"/>
      <c r="F152" s="32"/>
      <c r="G152" s="32"/>
      <c r="H152" s="32"/>
      <c r="I152" s="32"/>
      <c r="J152" s="32"/>
    </row>
    <row r="153" spans="1:252" ht="27" customHeight="1" x14ac:dyDescent="0.3">
      <c r="A153" s="249" t="s">
        <v>70</v>
      </c>
      <c r="B153" s="250"/>
      <c r="C153" s="250"/>
      <c r="D153" s="250"/>
      <c r="E153" s="48">
        <f t="shared" ref="E153:J153" si="39">SUM(E18,E27,E31,E39,E48,E55,E61,E67,E77,E81,E89,E97,E108,E115,E123,E130,E133,E44,E142,E145:E150)</f>
        <v>1160417605</v>
      </c>
      <c r="F153" s="49">
        <f t="shared" si="39"/>
        <v>83978374</v>
      </c>
      <c r="G153" s="50">
        <f t="shared" si="39"/>
        <v>2651124</v>
      </c>
      <c r="H153" s="51">
        <f t="shared" si="39"/>
        <v>1241744855</v>
      </c>
      <c r="I153" s="54">
        <f t="shared" si="39"/>
        <v>338638229</v>
      </c>
      <c r="J153" s="54">
        <f t="shared" si="39"/>
        <v>903106626</v>
      </c>
    </row>
    <row r="154" spans="1:252" ht="13.2" customHeight="1" x14ac:dyDescent="0.3">
      <c r="A154" s="21"/>
      <c r="B154" s="21"/>
      <c r="C154" s="21"/>
      <c r="D154" s="21"/>
      <c r="E154" s="22"/>
      <c r="F154" s="22"/>
      <c r="G154" s="22"/>
      <c r="H154" s="22"/>
      <c r="I154" s="22"/>
      <c r="J154" s="22"/>
    </row>
    <row r="155" spans="1:252" x14ac:dyDescent="0.3">
      <c r="A155" s="24"/>
      <c r="B155" s="24"/>
      <c r="D155" s="23"/>
      <c r="E155" s="23"/>
      <c r="F155" s="25"/>
      <c r="G155" s="23"/>
      <c r="H155" s="25"/>
      <c r="I155" s="25"/>
      <c r="J155" s="25"/>
    </row>
    <row r="156" spans="1:252" x14ac:dyDescent="0.3">
      <c r="A156" s="27"/>
      <c r="B156" s="24"/>
      <c r="D156" s="23"/>
      <c r="E156" s="23"/>
      <c r="F156" s="25"/>
      <c r="G156" s="23"/>
      <c r="H156" s="25"/>
      <c r="I156" s="25"/>
      <c r="J156" s="25"/>
    </row>
    <row r="157" spans="1:252" x14ac:dyDescent="0.3">
      <c r="A157" s="27"/>
      <c r="D157" s="15"/>
      <c r="E157" s="15"/>
      <c r="F157" s="32"/>
      <c r="G157" s="15"/>
      <c r="H157" s="32"/>
      <c r="I157" s="32"/>
      <c r="J157" s="32"/>
    </row>
    <row r="158" spans="1:252" x14ac:dyDescent="0.3">
      <c r="A158" s="27"/>
      <c r="B158" s="24"/>
      <c r="D158" s="23"/>
      <c r="E158" s="28"/>
      <c r="F158" s="25"/>
      <c r="G158" s="28"/>
      <c r="H158" s="25"/>
      <c r="I158" s="25"/>
      <c r="J158" s="25"/>
    </row>
    <row r="159" spans="1:252" x14ac:dyDescent="0.3">
      <c r="A159" s="27"/>
      <c r="B159" s="24"/>
      <c r="D159" s="23"/>
      <c r="E159" s="23"/>
      <c r="F159" s="25"/>
      <c r="G159" s="23"/>
      <c r="H159" s="25"/>
      <c r="I159" s="25"/>
      <c r="J159" s="25"/>
    </row>
    <row r="160" spans="1:252" x14ac:dyDescent="0.3">
      <c r="A160" s="27"/>
      <c r="B160" s="24"/>
      <c r="D160" s="23"/>
      <c r="E160" s="25"/>
      <c r="F160" s="25"/>
      <c r="G160" s="25"/>
      <c r="H160" s="25"/>
      <c r="I160" s="25"/>
      <c r="J160" s="25"/>
    </row>
    <row r="161" spans="1:10" x14ac:dyDescent="0.3">
      <c r="A161" s="24"/>
      <c r="B161" s="24"/>
      <c r="D161" s="26"/>
      <c r="E161" s="25"/>
      <c r="F161" s="25"/>
      <c r="G161" s="25"/>
      <c r="H161" s="25"/>
      <c r="I161" s="25"/>
      <c r="J161" s="25"/>
    </row>
    <row r="162" spans="1:10" x14ac:dyDescent="0.3">
      <c r="A162" s="27"/>
      <c r="B162" s="24"/>
      <c r="D162" s="23"/>
      <c r="E162" s="25"/>
      <c r="F162" s="25"/>
      <c r="G162" s="25"/>
      <c r="H162" s="25"/>
      <c r="I162" s="25"/>
      <c r="J162" s="25"/>
    </row>
    <row r="163" spans="1:10" x14ac:dyDescent="0.3">
      <c r="A163" s="27"/>
      <c r="B163" s="24"/>
      <c r="D163" s="23"/>
      <c r="E163" s="28"/>
      <c r="F163" s="28"/>
      <c r="G163" s="28"/>
      <c r="H163" s="25"/>
      <c r="I163" s="25"/>
      <c r="J163" s="25"/>
    </row>
    <row r="164" spans="1:10" x14ac:dyDescent="0.3">
      <c r="A164" s="27"/>
      <c r="B164" s="24"/>
      <c r="D164" s="23"/>
      <c r="E164" s="28"/>
      <c r="F164" s="28"/>
      <c r="G164" s="28"/>
      <c r="H164" s="25"/>
      <c r="I164" s="25"/>
      <c r="J164" s="25"/>
    </row>
    <row r="165" spans="1:10" x14ac:dyDescent="0.3">
      <c r="A165" s="29"/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1:10" x14ac:dyDescent="0.3">
      <c r="A166" s="27"/>
      <c r="B166" s="24"/>
      <c r="D166" s="23"/>
      <c r="E166" s="25"/>
      <c r="F166" s="25"/>
      <c r="G166" s="25"/>
      <c r="H166" s="25"/>
      <c r="I166" s="25"/>
      <c r="J166" s="25"/>
    </row>
    <row r="167" spans="1:10" x14ac:dyDescent="0.3">
      <c r="D167" s="15"/>
      <c r="E167" s="15"/>
      <c r="F167" s="15"/>
      <c r="G167" s="15"/>
      <c r="H167" s="32"/>
      <c r="I167" s="32"/>
      <c r="J167" s="32"/>
    </row>
    <row r="168" spans="1:10" x14ac:dyDescent="0.3">
      <c r="D168" s="30"/>
      <c r="E168" s="30"/>
      <c r="F168" s="30"/>
      <c r="G168" s="30"/>
      <c r="H168" s="32"/>
      <c r="I168" s="32"/>
      <c r="J168" s="32"/>
    </row>
    <row r="169" spans="1:10" x14ac:dyDescent="0.3">
      <c r="D169" s="32"/>
      <c r="E169" s="32"/>
      <c r="F169" s="32"/>
      <c r="G169" s="32"/>
      <c r="H169" s="32"/>
      <c r="I169" s="32"/>
      <c r="J169" s="32"/>
    </row>
    <row r="179" spans="10:10" x14ac:dyDescent="0.3">
      <c r="J179" s="53"/>
    </row>
    <row r="180" spans="10:10" x14ac:dyDescent="0.3">
      <c r="J180" s="53"/>
    </row>
    <row r="181" spans="10:10" x14ac:dyDescent="0.3">
      <c r="J181" s="53"/>
    </row>
    <row r="182" spans="10:10" x14ac:dyDescent="0.3">
      <c r="J182" s="53"/>
    </row>
    <row r="183" spans="10:10" x14ac:dyDescent="0.3">
      <c r="J183" s="53"/>
    </row>
    <row r="184" spans="10:10" x14ac:dyDescent="0.3">
      <c r="J184" s="53"/>
    </row>
    <row r="185" spans="10:10" x14ac:dyDescent="0.3">
      <c r="J185" s="53"/>
    </row>
    <row r="186" spans="10:10" x14ac:dyDescent="0.3">
      <c r="J186" s="53"/>
    </row>
    <row r="187" spans="10:10" x14ac:dyDescent="0.3">
      <c r="J187" s="53"/>
    </row>
    <row r="188" spans="10:10" x14ac:dyDescent="0.3">
      <c r="J188" s="53"/>
    </row>
  </sheetData>
  <mergeCells count="22">
    <mergeCell ref="A153:D153"/>
    <mergeCell ref="B149:C149"/>
    <mergeCell ref="A144:H144"/>
    <mergeCell ref="B145:C145"/>
    <mergeCell ref="B146:C146"/>
    <mergeCell ref="B147:C147"/>
    <mergeCell ref="B148:C148"/>
    <mergeCell ref="B151:C151"/>
    <mergeCell ref="B152:C152"/>
    <mergeCell ref="B150:C150"/>
    <mergeCell ref="A5:J5"/>
    <mergeCell ref="C8:C10"/>
    <mergeCell ref="D8:D10"/>
    <mergeCell ref="E8:E9"/>
    <mergeCell ref="F8:G8"/>
    <mergeCell ref="H8:H9"/>
    <mergeCell ref="E10:H10"/>
    <mergeCell ref="A6:J6"/>
    <mergeCell ref="I8:I10"/>
    <mergeCell ref="J8:J10"/>
    <mergeCell ref="A8:A10"/>
    <mergeCell ref="B8:B10"/>
  </mergeCells>
  <pageMargins left="0.70866141732283472" right="0.70866141732283472" top="0.98425196850393704" bottom="0.6889763779527559" header="0.51181102362204722" footer="0.51181102362204722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</dc:creator>
  <cp:lastModifiedBy>Aneta Chętnik</cp:lastModifiedBy>
  <cp:lastPrinted>2022-03-31T06:28:00Z</cp:lastPrinted>
  <dcterms:created xsi:type="dcterms:W3CDTF">2016-03-09T07:46:28Z</dcterms:created>
  <dcterms:modified xsi:type="dcterms:W3CDTF">2022-03-31T06:39:31Z</dcterms:modified>
</cp:coreProperties>
</file>