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tabRatio="264" activeTab="0"/>
  </bookViews>
  <sheets>
    <sheet name="Załącznik Nr 1-dochody" sheetId="1" r:id="rId1"/>
  </sheets>
  <definedNames>
    <definedName name="Excel_BuiltIn_Print_Area_1">'Załącznik Nr 1-dochody'!$B$1:$T$328</definedName>
    <definedName name="Excel_BuiltIn_Print_Area_11">'Załącznik Nr 1-dochody'!$B$1:$T$320</definedName>
    <definedName name="_xlnm.Print_Area" localSheetId="0">'Załącznik Nr 1-dochody'!$A$1:$T$327</definedName>
    <definedName name="_xlnm.Print_Titles" localSheetId="0">'Załącznik Nr 1-dochody'!$11:$11</definedName>
    <definedName name="Z_F15D1700_FBD3_11D7_9137_0001020BE0E4_.wvu.PrintTitles">'Załącznik Nr 1-dochody'!$10:$10</definedName>
  </definedNames>
  <calcPr fullCalcOnLoad="1"/>
</workbook>
</file>

<file path=xl/sharedStrings.xml><?xml version="1.0" encoding="utf-8"?>
<sst xmlns="http://schemas.openxmlformats.org/spreadsheetml/2006/main" count="582" uniqueCount="295">
  <si>
    <t>Załącznik Nr 1</t>
  </si>
  <si>
    <t>Rady Miejskiej Łomży</t>
  </si>
  <si>
    <t>Dział</t>
  </si>
  <si>
    <t>Rozdz.</t>
  </si>
  <si>
    <t>Wyszczególnienie</t>
  </si>
  <si>
    <t>§</t>
  </si>
  <si>
    <t>z czego:</t>
  </si>
  <si>
    <t>%
(6/5)</t>
  </si>
  <si>
    <t>w tym:</t>
  </si>
  <si>
    <t>bieżące</t>
  </si>
  <si>
    <t>majątkowe</t>
  </si>
  <si>
    <t>Dochody własne</t>
  </si>
  <si>
    <t>Doch. związane z realizacją zadań z zakresu adm. rządowej i innych zleconych jst odrębnymi ustawami</t>
  </si>
  <si>
    <t>Doch. związane z realizacją zadań w drodze umów lub porozumień między jst</t>
  </si>
  <si>
    <t>Dotacje i środki przeznaczone na inwestycje</t>
  </si>
  <si>
    <t>Dochody ze sprzedaży majątku</t>
  </si>
  <si>
    <t>010</t>
  </si>
  <si>
    <t>Rolnictwo i łowiectwo</t>
  </si>
  <si>
    <t>01095</t>
  </si>
  <si>
    <t>Dotacje celowe otrzymane z budżetu państwa na zadania bieżące z zakresu administracji rządowej oraz inne zadania zlecone ustawami realizowane przez powiat</t>
  </si>
  <si>
    <t>2110</t>
  </si>
  <si>
    <t>Pozostała działalność</t>
  </si>
  <si>
    <t xml:space="preserve">Dotacje celowe otrzymane z budżetu państwa na realizację zadań bieżących  z zakresu administracji rządowej oraz innych zadań  zleconych gminie ustawami </t>
  </si>
  <si>
    <t>2010</t>
  </si>
  <si>
    <t>050</t>
  </si>
  <si>
    <t>Rybołówstwo i rybactwo</t>
  </si>
  <si>
    <t>05095</t>
  </si>
  <si>
    <t>Wpływy z innych lokalnych opłat pobieranych przez jednostki samorządu terytorialnego na podstawie odrębnych ustaw  / karty wędkarskie /</t>
  </si>
  <si>
    <t>0490</t>
  </si>
  <si>
    <t>600</t>
  </si>
  <si>
    <t>Transport i łączność</t>
  </si>
  <si>
    <t>60004</t>
  </si>
  <si>
    <t>Lokalny transport zbiorowy</t>
  </si>
  <si>
    <t>wpływy z różnych dochodów</t>
  </si>
  <si>
    <t>0970</t>
  </si>
  <si>
    <t>6207</t>
  </si>
  <si>
    <t>6209</t>
  </si>
  <si>
    <t>60015</t>
  </si>
  <si>
    <t>Drogi publiczne w miastach na prawach powiatu</t>
  </si>
  <si>
    <t>Dotacja celowa  w ramach programow finansowanych z  udziałem środkow  europejskich   oraz  środkow o  których  mowa w  art.  5 ust.1 pkt 1 oraz  pkt 5 i 6   ustawy lub  płatności w ramach  budżetu  środków  europejskich -Usprawnienia drogowych połączeń</t>
  </si>
  <si>
    <t>60016</t>
  </si>
  <si>
    <t>Drogi publiczne gminne</t>
  </si>
  <si>
    <t>dotacja celowa w ramach programów finansowanych z udziałem środków europejskich oraz środków o których mowa w art.. 5 ust. 1 pkt. 1 oraz art.. 5 i 6 ustawy lub płatności w ramach budżetu środków europejskich</t>
  </si>
  <si>
    <t>630</t>
  </si>
  <si>
    <t>Turystyka</t>
  </si>
  <si>
    <t>63003</t>
  </si>
  <si>
    <t>Zadania w zakresie upowszechniania turystyki</t>
  </si>
  <si>
    <t xml:space="preserve">  Dotacja   celowa  w ramach programow finansowanych z  udziałem środkow  europejskich   oraz  środkow o  których  mowa w  art.  5 ust.1 pkt 1 oraz  pkt 5 i 6   ustawy lub  płatności w ramach  budżetu  środków  europejskich</t>
  </si>
  <si>
    <t xml:space="preserve">  Dotacja   celowa  w ramach programow finansowanych z  udziałem środkow  europejskich   oraz  środkow o  których  mowa w  art.  5 ust.1 pkt 1 oraz  pkt 5 i 6   ustawy lub  płatności w ramach  budżetu  środków  europejskich - Domek Pastora w Łomży </t>
  </si>
  <si>
    <t>Gospodarka mieszkaniowa</t>
  </si>
  <si>
    <t>Gospodarka gruntami i nieruchomościami</t>
  </si>
  <si>
    <t>Wpływy z opłat  za zarząd, użytkowanie i użytkowanie wieczyste nieruchomości</t>
  </si>
  <si>
    <t>0470</t>
  </si>
  <si>
    <t xml:space="preserve">Wpływy z innych lokalnych opłat pobieranych przez jednostki samorządu terytorialnego na podstawie odrębnych ustaw </t>
  </si>
  <si>
    <t>Dochody z najmu i dzierżawy składników majątkowych Skarbu Państwa, jednostek samorządu terytorialnego lub innych jednostek zaliczanych do sektora finansów publicznych oraz innych umów o podobnym charakterze</t>
  </si>
  <si>
    <t>0750</t>
  </si>
  <si>
    <t>wpłaty z tytułu odpłatnego nabycia prawa własności oraz prawa użytkowania wieczystego nieruchomości</t>
  </si>
  <si>
    <t>0770</t>
  </si>
  <si>
    <t xml:space="preserve"> Pozostałe  odsetki </t>
  </si>
  <si>
    <t>0920</t>
  </si>
  <si>
    <t xml:space="preserve">Dochody jednostek samorządu terytorialnego związane z  realizacją zadań z zakresu administracji rządowej oraz innych zadań zleconych ustawami </t>
  </si>
  <si>
    <t>2360</t>
  </si>
  <si>
    <t>Działalność usługowa</t>
  </si>
  <si>
    <t>Prace geodezyjne i kartograficzne</t>
  </si>
  <si>
    <t>Dotacje celowe otrzymane z budżetu państwa na zadania bieżące z zakresu administracji rządowej oraz inne zadania zlecone ustawami realiz.przez powiat</t>
  </si>
  <si>
    <t>Opracowania geodezyjne i kartograficzne</t>
  </si>
  <si>
    <t>Nadzór budowlany</t>
  </si>
  <si>
    <t>2020</t>
  </si>
  <si>
    <t>71095</t>
  </si>
  <si>
    <t>Wpływy z różnych opłat</t>
  </si>
  <si>
    <t>0690</t>
  </si>
  <si>
    <t>Administracja publiczna</t>
  </si>
  <si>
    <t>Urzędy Wojewódzkie</t>
  </si>
  <si>
    <t>Urzędy gmin  / miast i miast na prawach powiatu /</t>
  </si>
  <si>
    <t xml:space="preserve"> 6207 </t>
  </si>
  <si>
    <t>Dotacja  celowa  w ramach współfinansowania programów  i  projektów   - wspołfonansowanie   krajowe - Stop wykluczeniu cyfrowemu w miescie Łomża</t>
  </si>
  <si>
    <t>Pozostałe odsetki</t>
  </si>
  <si>
    <t>Komisje poborowe</t>
  </si>
  <si>
    <t>75095</t>
  </si>
  <si>
    <t>dotacje celowe w ramach programów finansowanych z udziałem środków europejskich oraz środków o których mowa w art.. 5 ust. 1 pkt. 3 oraz ust 3 pkt 5 i 6 ustawy, lub płatności w ramach budżetu środków europejskich -LPI 2012-2013</t>
  </si>
  <si>
    <t>2007</t>
  </si>
  <si>
    <t>2009</t>
  </si>
  <si>
    <t>Wpływy z różnych dochodów</t>
  </si>
  <si>
    <t>Urzędy naczelnych organów władzy państwowej, kontroli i ochrony prawa oraz sądownictwa</t>
  </si>
  <si>
    <t>Urzędy naczelnych organów władzy państwowej,kontroli i ochrony prawa</t>
  </si>
  <si>
    <t>Bezpieczeństwo publiczne i ochrona przeciwpożarowa</t>
  </si>
  <si>
    <t>Komendy Powiatowe Państwowej Straży Pożarnej</t>
  </si>
  <si>
    <t xml:space="preserve"> Straż gminna ( miejska) </t>
  </si>
  <si>
    <t>Grzywny, mandaty i inne kary pieniężne od ludności</t>
  </si>
  <si>
    <t>0570</t>
  </si>
  <si>
    <t>75495</t>
  </si>
  <si>
    <t>Grzywny i inne kary pieniężne od osób prawnych i innych jednostek organizacyjnych</t>
  </si>
  <si>
    <t>0580</t>
  </si>
  <si>
    <t>Dochody od osób prawnych, od osób fizycznych i od innych jednostek nieposiadających osobowości prawnej oraz wydatki związane z ich poborem</t>
  </si>
  <si>
    <t>Wpływy z podatku dochodowego od osób fizycznych</t>
  </si>
  <si>
    <t>Podatek od działalności gospodarczej osób fizycznych opłacany w formie  karty podatkowej</t>
  </si>
  <si>
    <t>0350</t>
  </si>
  <si>
    <t>Odsetki od nieterminowych wpłat z tytułu podatków i opłat</t>
  </si>
  <si>
    <t>0910</t>
  </si>
  <si>
    <t>Wpływy z podatku rolnego, podatku leśnego,podatku od czynności cywilnoprawnych , podatków i opłat lokalnych od osób prawnych i innych jednostek organizacyjnych .</t>
  </si>
  <si>
    <t>Podatek od nieruchomości</t>
  </si>
  <si>
    <t>0310</t>
  </si>
  <si>
    <t>Podatek rolny</t>
  </si>
  <si>
    <t>0320</t>
  </si>
  <si>
    <t>Podatek od środków transportowych</t>
  </si>
  <si>
    <t>0340</t>
  </si>
  <si>
    <t>Podatek od czynności cywilnoprawnych</t>
  </si>
  <si>
    <t>0500</t>
  </si>
  <si>
    <t>Wpływy z podatku rolnego, podatku leśnego,podatku od spadków i darowizn , podatku od czynności cywilnoprawnych oraz podatków i opłat lokalnych od osób fizycznych .</t>
  </si>
  <si>
    <t>Podatek leśny</t>
  </si>
  <si>
    <t>0330</t>
  </si>
  <si>
    <t>Podatek od spadków i darowizn</t>
  </si>
  <si>
    <t>0360</t>
  </si>
  <si>
    <t>Opłata od posiadania psów</t>
  </si>
  <si>
    <t>0370</t>
  </si>
  <si>
    <t>Wpływy z opłaty targowej</t>
  </si>
  <si>
    <t>0430</t>
  </si>
  <si>
    <t>Wpływy z innych opłat stanowiących dochody jednostek samorządu terytor.na podstawie ustaw</t>
  </si>
  <si>
    <t>Wpływy z opłaty skarbowej</t>
  </si>
  <si>
    <t>0410</t>
  </si>
  <si>
    <t>Wpłwy z opłaty komunikacyjnej</t>
  </si>
  <si>
    <t>0420</t>
  </si>
  <si>
    <t>Wpływy z innych lokalnych opłat pobieranych przez jst na pdst. odrębnych ustaw</t>
  </si>
  <si>
    <t>Wpływy z opłat za koncesje i licencje</t>
  </si>
  <si>
    <t>0590</t>
  </si>
  <si>
    <t>Wpływy z opłat za zezwolenia na sprzedaż alkoholu</t>
  </si>
  <si>
    <t>0480</t>
  </si>
  <si>
    <t>Wpływy z różnych rozliczeń</t>
  </si>
  <si>
    <t>Odsetki od nietermin.wpłat z tytułu podatków i opłat</t>
  </si>
  <si>
    <t>Udziały gmin w podatkach stanowiących dochód budżetu państwa</t>
  </si>
  <si>
    <t>Podatek dochodowy od osób fizycznych</t>
  </si>
  <si>
    <t>0010</t>
  </si>
  <si>
    <t>Podatek dochodowy od osób prawnych</t>
  </si>
  <si>
    <t>0020</t>
  </si>
  <si>
    <t>Udziały powiatów w podatkach stanowiących dochód budżetu państwa</t>
  </si>
  <si>
    <t xml:space="preserve">Różne rozliczenia </t>
  </si>
  <si>
    <t>Część oświatowa subwencji ogólnej dla jednostek samorządu terytorialnego</t>
  </si>
  <si>
    <t>Subwencje ogólne z budżetu państwa / powiat/</t>
  </si>
  <si>
    <t>2920</t>
  </si>
  <si>
    <t>Subwencje ogólne z budżetu państwa / gmina/</t>
  </si>
  <si>
    <t>Część wyrównawcza subw.ogólnej dla powiatów</t>
  </si>
  <si>
    <t>Subwencje ogólne z budżetu państwa</t>
  </si>
  <si>
    <t>Część wyrównawcza subw.ogólnej dla gmin</t>
  </si>
  <si>
    <t>Różne rozliczenia finansowe</t>
  </si>
  <si>
    <t>Wpłata środków finansowych z niewykorzystanych w terminie wydatków, które nie wygasają z upływem roku budżetowego</t>
  </si>
  <si>
    <t>2990</t>
  </si>
  <si>
    <t>6680</t>
  </si>
  <si>
    <t>Część równoważąca subwencji ogólnej  dla gmin</t>
  </si>
  <si>
    <t>Część równoważąca subwencji ogólnej  dla powiatów</t>
  </si>
  <si>
    <t>Oświata i wychowanie</t>
  </si>
  <si>
    <t>Szkoły podstawowe</t>
  </si>
  <si>
    <t>grzywny i inne kary pieniężne od osób prawnych i innych jednostek organizacyjnych</t>
  </si>
  <si>
    <t>Pozostałe dochody</t>
  </si>
  <si>
    <t>Środki otrzymane od pozostałych jednostek zaliczanych do sektora finansów publicznych na finansowanie lub dofinansowanie kosztów realizacji inwestycji i zakupów inwestycyjnych jednostek zaliczanych do sektora finansów publicznych</t>
  </si>
  <si>
    <t>6280</t>
  </si>
  <si>
    <t>Szkoły podstawowe specjalne</t>
  </si>
  <si>
    <t>dotacje otrzymane z państwowych funduszy celowych na finansowanie lub dofinansowanie kosztów realizacji inwestycji i zakupów inwestycyjnych jednostek sektora finansów publicznych - likwidacja barier architektonicznych ZSS (PFRON)</t>
  </si>
  <si>
    <t>6260</t>
  </si>
  <si>
    <t>Przedszkola</t>
  </si>
  <si>
    <t>Wpływy z usług</t>
  </si>
  <si>
    <t>0830</t>
  </si>
  <si>
    <t>Dotacje celowe otrzymane z gminy na zadania bieżące realizowane na podstawie porozumień między jst (dzieci w przedszkolach spoza miasta)</t>
  </si>
  <si>
    <t>2310</t>
  </si>
  <si>
    <t>Gimnazja</t>
  </si>
  <si>
    <t>Licea Ogólnokształcące</t>
  </si>
  <si>
    <t>Dotacje celowe z budżetu państwa na realizację inwestycji i zakupów inwestycyjnych własnych powiatu -Budowa hali sportowej przy II Liceum Ogólnokształcącym</t>
  </si>
  <si>
    <t>Szkoły zawodowe</t>
  </si>
  <si>
    <t>Centra Kształcenia Ustawicznego i Praktycznego oraz ośrodki dokształcania zawodowego</t>
  </si>
  <si>
    <t>80142</t>
  </si>
  <si>
    <t>Ośrodki szkolenia, dokształcania i doskonalenia kadr</t>
  </si>
  <si>
    <t>80148</t>
  </si>
  <si>
    <t>Stołówki szkolne</t>
  </si>
  <si>
    <t>80195</t>
  </si>
  <si>
    <t>x</t>
  </si>
  <si>
    <t xml:space="preserve"> Dotacje  celowe  w ramach  programu finnasowanych  z udzialem  środkow  europejskich</t>
  </si>
  <si>
    <t>Dotacje celowe otrzymane  z budżetu państwa na realizację własnych zadań bieżących gmin.</t>
  </si>
  <si>
    <t>2030</t>
  </si>
  <si>
    <t>Dotacje celowe otrzymane z budżetu państwa na realizację bieżących zadań własnych powiatu</t>
  </si>
  <si>
    <t>2130</t>
  </si>
  <si>
    <t>Ochrona zdrowia</t>
  </si>
  <si>
    <t>85154</t>
  </si>
  <si>
    <t>Przeciwdziałanie alkoholizmowi</t>
  </si>
  <si>
    <t>wpływy z różnych opłat</t>
  </si>
  <si>
    <t xml:space="preserve">Składki na ubezpieczenie zdrowotne oraz świadczenia dla osób nie objętych obowiązkiem ubezpieczenia zdrowotnego </t>
  </si>
  <si>
    <t>Dotacje celowe otrzymane z budżetu państwa na zadania bieżące z zakresu administracji rządowej oraz inne zadania zlecone ustawami realizowane przez powiat / dzieci i młodzież w szkołach i placówkach szkolno - wychowawczych/</t>
  </si>
  <si>
    <t>85195</t>
  </si>
  <si>
    <t>Wpływy z r.ónych dochodów</t>
  </si>
  <si>
    <t xml:space="preserve">Pomoc społeczna </t>
  </si>
  <si>
    <t>Placówki opiekuńczo - wychowawcze</t>
  </si>
  <si>
    <t>Dotacje celowe otrzymane z powiatu na zadania bieżące realizowane na podstawie porozumień między jednostkami samorządu terytorialnego</t>
  </si>
  <si>
    <t>2320</t>
  </si>
  <si>
    <t>Domy Pomocy Społecznej</t>
  </si>
  <si>
    <t>Wpływy ze sprzedaży składników majątkowych</t>
  </si>
  <si>
    <t>0870</t>
  </si>
  <si>
    <t>Ośrodki wsparcia</t>
  </si>
  <si>
    <t>pozostałe odsetki "ŚDŚ"</t>
  </si>
  <si>
    <t>Rodziny zastępcze</t>
  </si>
  <si>
    <t>pozostałe odsetki</t>
  </si>
  <si>
    <t xml:space="preserve">Dotacje celowe otrzymane z powiatu na zadania bieżące realizowane na podstawie porozumień między jednostkami samorządu terytorialnego </t>
  </si>
  <si>
    <t>85205</t>
  </si>
  <si>
    <t>Zadania w zakresie przeciwdziałania przemocy w rodzinie</t>
  </si>
  <si>
    <t>Świadczenia rodzinne, świadczenie z funduszu alimentacyjnego oraz składki na ubezpieczenia emerytalne i rentowe z ubezpieczenia społecznego.</t>
  </si>
  <si>
    <t>Wpływy ze zwrotów dotacji wykorzystanych niezgodnie z przeznaczeniem lub pobranych w nadmiernej wysokości</t>
  </si>
  <si>
    <t>Składki na ubezpieczenie zdrowotne opłacane  za osoby pobierajce niektóre świadczenia z pomocy społecznej, niektóre świadczenia rodzinne oraz za osoby uczestniczące w zajęciach w centrum integracji społecznej</t>
  </si>
  <si>
    <t>Dotacje celowe otrzymane z budżetu państwa na zadania bieżące z zakresu administracji rządowej oraz inne zadania zlecone ustawami realizowane przez powiat( składki na ubezpieczenia zdrowotne  )</t>
  </si>
  <si>
    <t>Zasiłki i pomoc w naturze oraz składki na ubezpieczenia emerytalne i rentowe</t>
  </si>
  <si>
    <t>Dotacje celowe otrzymane  z budżetu państwa na realizację własnych zadań bieżących gmin</t>
  </si>
  <si>
    <t>85216</t>
  </si>
  <si>
    <t>Zasiłki stałe</t>
  </si>
  <si>
    <t>Ośrodki pomocy społecznej</t>
  </si>
  <si>
    <t>Usługi opiekuńcze i specjalistyczne usługi opiekuńcze</t>
  </si>
  <si>
    <t>Pomoc dla uchodźców</t>
  </si>
  <si>
    <t>Pozostałe zadania w zakresie polityki społecznej</t>
  </si>
  <si>
    <t>Rehabilitacja zawodowa i społeczna osób niepełnosprawnych</t>
  </si>
  <si>
    <t>Zespoły do spraw orzekania o niepełnosprawności</t>
  </si>
  <si>
    <t>Wpływy z róznych dochodów</t>
  </si>
  <si>
    <t>Edukacyjna opieka wychowawcza</t>
  </si>
  <si>
    <t>Poradnie psychologiczno-pedagogiczne</t>
  </si>
  <si>
    <t>Internaty i bursy  szkolne</t>
  </si>
  <si>
    <t>pozostałe dochody</t>
  </si>
  <si>
    <t>środki otrzymane z pozostałych jednostek zaliczanych do sektora finasów publicznych na finansowanie lub dofinansowanie kosztów realizacji inwestycji i zakupów inwestycyjnych jednostek zaliczanych do sektora finasów publicznych</t>
  </si>
  <si>
    <t>Pomoc materialna dla uczniów</t>
  </si>
  <si>
    <t>Gospodarka komunalna i ochrona środowiska</t>
  </si>
  <si>
    <t>Gospodarka odpadami</t>
  </si>
  <si>
    <t>90019</t>
  </si>
  <si>
    <t>Wpływy i wydatki związane z gromoadzeniem środków z opłat i kar za korzystanie ze środowiska</t>
  </si>
  <si>
    <t>Wpływy z dywidend</t>
  </si>
  <si>
    <t>0740</t>
  </si>
  <si>
    <t>Kultura i ochrona dziedzictwa narodowego</t>
  </si>
  <si>
    <t xml:space="preserve">Teatry </t>
  </si>
  <si>
    <t>Biblioteki</t>
  </si>
  <si>
    <t>92120</t>
  </si>
  <si>
    <t>Ochrona zabytków i opieka nad zabytkami</t>
  </si>
  <si>
    <t>Kultura  fizyczna</t>
  </si>
  <si>
    <t>92604</t>
  </si>
  <si>
    <t>Instytucje kultury fizycznej</t>
  </si>
  <si>
    <t>R a z e m</t>
  </si>
  <si>
    <t xml:space="preserve">                   Plan dochodów budżetu miasta  Łomży  na  2014 rok</t>
  </si>
  <si>
    <t xml:space="preserve">dotacje celowe w ramach programów finansowanych z udziałem środków europejskich oraz środków o których mowa w art.. 5 ust. 1 pkt. 3 oraz ust 3 pkt 5 i 6 ustawy, lub płatności w ramach budżetu środków europejskich </t>
  </si>
  <si>
    <t xml:space="preserve">Dotacja  celowa  w ramach współfinansowania programów  i  projektów   - wspołfonansowanie   krajowe </t>
  </si>
  <si>
    <t>720</t>
  </si>
  <si>
    <t>72095</t>
  </si>
  <si>
    <t>2337</t>
  </si>
  <si>
    <t>Informatyka</t>
  </si>
  <si>
    <t>Dotacje celowe otrzymane od samorządu wojewodztwa na zadania bieżące realizowane na podstawie porozumień (umow) między jednostkami samorzadu terytorialnego</t>
  </si>
  <si>
    <t>6637</t>
  </si>
  <si>
    <t>dotacje celowe otrzymane z samorządu województwa na inwestycje i zakupy inwestycyjne realizowane na podstawie porozumień (umów) między jednostkami samorządu terytorialnego</t>
  </si>
  <si>
    <t>Przewidywane wykonanie budżetu na 2013 r</t>
  </si>
  <si>
    <t>Plan na 2014 rok (7+13)</t>
  </si>
  <si>
    <t>wpływy z róznych dochodów</t>
  </si>
  <si>
    <t xml:space="preserve">  Dotacja   celowa  w ramach programow finansowanych z  udziałem środkow  europejskich   oraz  środkow o  których  mowa w  art.  5 ust.1 pkt 1 oraz  pkt 5 i 6   ustawy lub  płatności w ramach  budżetu  środków  europejskich </t>
  </si>
  <si>
    <t>wpływy z tytułu przekształcenia prawa użytkowania wieczystego przysługującego osobom fizycznym w prawo własności</t>
  </si>
  <si>
    <t>0760</t>
  </si>
  <si>
    <t>dotacje celowe otrzymane z budżetu państwa na zadania bieżące realizowane przez gminę na podstawie porozumień z organami administracji rządowej</t>
  </si>
  <si>
    <t>dotacje celowe otrzymane z budżetu państwa na inwestycjie i zakupy inwestycyjne realizowane przez gminę na podstawie porozumień z organami administracji rządowej</t>
  </si>
  <si>
    <t>6320</t>
  </si>
  <si>
    <t>75802</t>
  </si>
  <si>
    <t>6180</t>
  </si>
  <si>
    <t>80103</t>
  </si>
  <si>
    <t>Oddziały przedszkolne w szkołach podstawowych</t>
  </si>
  <si>
    <t>dotacje otrzymane z państwowych funduszy celowych na realizacje zadan bieżących jednostek sektora finansów publicznych</t>
  </si>
  <si>
    <t>2440</t>
  </si>
  <si>
    <t>dotacje celowe otrzymane z budżetu państwa na realizację zadań bieżących gmin z zakresu edukacyjnej opieki wychowawczej finansowanych w całości przez budżet państwa w ramach programów rządowych</t>
  </si>
  <si>
    <t>2040</t>
  </si>
  <si>
    <t>90015</t>
  </si>
  <si>
    <t>Oświetlenie ulic, placów i dróg</t>
  </si>
  <si>
    <t>90020</t>
  </si>
  <si>
    <t>wpływy i wydatki związane z gromadzeniem śrpdków z opłat produktowych</t>
  </si>
  <si>
    <t>wpływy z opłaty produktowej</t>
  </si>
  <si>
    <t>0400</t>
  </si>
  <si>
    <t>92195</t>
  </si>
  <si>
    <t>pozostała działalność</t>
  </si>
  <si>
    <t>dotacje celowe w ramach programów finansowanych z udziałem środków europejskich oraz środków o których mowa w art.. 5 ust. 1 pkt. 3 oraz ust 3 pkt 5 i 6 ustawy, lub płatności w ramach budżetu środków europejskich</t>
  </si>
  <si>
    <t>6290</t>
  </si>
  <si>
    <t>60095</t>
  </si>
  <si>
    <t>środki na dofinansowanie własnych inwestycji gmin (związków gmin), powiatów (związków powiatów), samorządów województw, pozyskane z innych źródeł</t>
  </si>
  <si>
    <t>71035</t>
  </si>
  <si>
    <t>Cmentarze</t>
  </si>
  <si>
    <t>Dotacje celowe otrzymane z budżetu państwa na zadania bieżące realizowane przez gminę na podstawie porozumień z organami administracji rządowej</t>
  </si>
  <si>
    <t>85206</t>
  </si>
  <si>
    <t>Wspieranie rodziny</t>
  </si>
  <si>
    <t>dotacje celowe otrzymane z budżetu państwa na realizację własnych zadań bieżących gmin (związków gmin)</t>
  </si>
  <si>
    <t>2460</t>
  </si>
  <si>
    <t>Środki otrzymane od pozostałych jednostek zaliczanych do sektora finansów publicznych na realizację zadań bieżących jednostek zaliczanych do sektora finansów publicznych</t>
  </si>
  <si>
    <t>92695</t>
  </si>
  <si>
    <t>Uzupełnienie subwencji ogólnej dla jednostek samorządu terytorialnego</t>
  </si>
  <si>
    <t>Środki na inwestycje na drogach publicznych powiatowych i wojewódzkich oraz na drogach powiatowych, wojewódzkich i krajowych w granicach miast na prawach powiatu</t>
  </si>
  <si>
    <t>Wpływy z tytułu przekształcenia prawa użytkowania wieczystego przysługującego osobom fizycznym w prawo własności</t>
  </si>
  <si>
    <t>Wpływy z usług "Klub Seniora""SDS"</t>
  </si>
  <si>
    <t xml:space="preserve">Środki wymienione w art.. 5 ust. 1 pkt.2 i 3 u.f.p </t>
  </si>
  <si>
    <t>Środki wymienione w art. 5 ust. 1 pkt 2 i 3 u.f.p</t>
  </si>
  <si>
    <t>do Uchwały Nr</t>
  </si>
  <si>
    <t>z dnia              2013  r.</t>
  </si>
  <si>
    <t>Przewodniczący</t>
  </si>
  <si>
    <t>Maciej Andrzej Borysewicz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</si>
</sst>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#,##0.0000"/>
    <numFmt numFmtId="166" formatCode="#,##0.0"/>
  </numFmts>
  <fonts count="60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16"/>
      <name val="Arial CE"/>
      <family val="2"/>
    </font>
    <font>
      <sz val="16"/>
      <name val="Arial CE"/>
      <family val="2"/>
    </font>
    <font>
      <b/>
      <sz val="12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i/>
      <sz val="10"/>
      <name val="Arial CE"/>
      <family val="2"/>
    </font>
    <font>
      <i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sz val="9"/>
      <name val="Arial CE"/>
      <family val="2"/>
    </font>
    <font>
      <sz val="8"/>
      <name val="Arial CE"/>
      <family val="2"/>
    </font>
    <font>
      <sz val="10"/>
      <name val="Times New Roman"/>
      <family val="1"/>
    </font>
    <font>
      <sz val="15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 CE"/>
      <family val="2"/>
    </font>
    <font>
      <b/>
      <i/>
      <sz val="10"/>
      <color indexed="10"/>
      <name val="Arial CE"/>
      <family val="2"/>
    </font>
    <font>
      <sz val="15"/>
      <color indexed="8"/>
      <name val="Arial CE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 CE"/>
      <family val="2"/>
    </font>
    <font>
      <b/>
      <i/>
      <sz val="10"/>
      <color rgb="FFFF0000"/>
      <name val="Arial CE"/>
      <family val="2"/>
    </font>
    <font>
      <sz val="15"/>
      <color theme="1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27" borderId="1" applyNumberFormat="0" applyAlignment="0" applyProtection="0"/>
    <xf numFmtId="9" fontId="1" fillId="0" borderId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6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49" fontId="10" fillId="0" borderId="15" xfId="0" applyNumberFormat="1" applyFont="1" applyFill="1" applyBorder="1" applyAlignment="1">
      <alignment horizontal="center" vertical="center"/>
    </xf>
    <xf numFmtId="49" fontId="10" fillId="0" borderId="16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 wrapText="1"/>
    </xf>
    <xf numFmtId="3" fontId="0" fillId="0" borderId="16" xfId="0" applyNumberFormat="1" applyFont="1" applyFill="1" applyBorder="1" applyAlignment="1">
      <alignment horizontal="right" vertical="center" wrapText="1"/>
    </xf>
    <xf numFmtId="10" fontId="0" fillId="0" borderId="17" xfId="0" applyNumberFormat="1" applyFont="1" applyFill="1" applyBorder="1" applyAlignment="1" applyProtection="1">
      <alignment horizontal="center" vertical="center"/>
      <protection hidden="1"/>
    </xf>
    <xf numFmtId="49" fontId="10" fillId="0" borderId="18" xfId="0" applyNumberFormat="1" applyFont="1" applyFill="1" applyBorder="1" applyAlignment="1">
      <alignment horizontal="center" vertical="center"/>
    </xf>
    <xf numFmtId="49" fontId="10" fillId="0" borderId="19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 wrapText="1"/>
    </xf>
    <xf numFmtId="3" fontId="0" fillId="0" borderId="19" xfId="0" applyNumberFormat="1" applyFont="1" applyFill="1" applyBorder="1" applyAlignment="1">
      <alignment horizontal="right" vertical="center" wrapText="1"/>
    </xf>
    <xf numFmtId="10" fontId="0" fillId="0" borderId="20" xfId="0" applyNumberFormat="1" applyFont="1" applyFill="1" applyBorder="1" applyAlignment="1" applyProtection="1">
      <alignment horizontal="center" vertical="center"/>
      <protection hidden="1"/>
    </xf>
    <xf numFmtId="0" fontId="0" fillId="0" borderId="19" xfId="0" applyFont="1" applyFill="1" applyBorder="1" applyAlignment="1" applyProtection="1">
      <alignment horizontal="left" vertical="center" wrapText="1"/>
      <protection locked="0"/>
    </xf>
    <xf numFmtId="49" fontId="0" fillId="0" borderId="19" xfId="0" applyNumberFormat="1" applyFont="1" applyFill="1" applyBorder="1" applyAlignment="1" applyProtection="1">
      <alignment horizontal="center" vertical="center"/>
      <protection locked="0"/>
    </xf>
    <xf numFmtId="49" fontId="2" fillId="0" borderId="19" xfId="0" applyNumberFormat="1" applyFont="1" applyFill="1" applyBorder="1" applyAlignment="1" applyProtection="1">
      <alignment horizontal="center" vertical="center"/>
      <protection locked="0"/>
    </xf>
    <xf numFmtId="49" fontId="10" fillId="0" borderId="18" xfId="0" applyNumberFormat="1" applyFont="1" applyFill="1" applyBorder="1" applyAlignment="1" applyProtection="1">
      <alignment horizontal="center" vertical="center"/>
      <protection locked="0"/>
    </xf>
    <xf numFmtId="49" fontId="10" fillId="0" borderId="19" xfId="0" applyNumberFormat="1" applyFont="1" applyFill="1" applyBorder="1" applyAlignment="1" applyProtection="1">
      <alignment horizontal="center" vertical="center"/>
      <protection locked="0"/>
    </xf>
    <xf numFmtId="0" fontId="2" fillId="0" borderId="19" xfId="0" applyFont="1" applyFill="1" applyBorder="1" applyAlignment="1" applyProtection="1">
      <alignment horizontal="left" vertical="center" wrapText="1"/>
      <protection locked="0"/>
    </xf>
    <xf numFmtId="3" fontId="0" fillId="0" borderId="19" xfId="0" applyNumberFormat="1" applyFont="1" applyFill="1" applyBorder="1" applyAlignment="1" applyProtection="1">
      <alignment horizontal="right" vertical="center"/>
      <protection hidden="1"/>
    </xf>
    <xf numFmtId="3" fontId="0" fillId="0" borderId="19" xfId="0" applyNumberFormat="1" applyFont="1" applyFill="1" applyBorder="1" applyAlignment="1">
      <alignment horizontal="right" vertical="center"/>
    </xf>
    <xf numFmtId="49" fontId="11" fillId="0" borderId="18" xfId="0" applyNumberFormat="1" applyFont="1" applyFill="1" applyBorder="1" applyAlignment="1" applyProtection="1">
      <alignment horizontal="center" vertical="center"/>
      <protection locked="0"/>
    </xf>
    <xf numFmtId="49" fontId="11" fillId="0" borderId="19" xfId="0" applyNumberFormat="1" applyFont="1" applyFill="1" applyBorder="1" applyAlignment="1" applyProtection="1">
      <alignment horizontal="center" vertical="center"/>
      <protection locked="0"/>
    </xf>
    <xf numFmtId="3" fontId="0" fillId="0" borderId="19" xfId="0" applyNumberFormat="1" applyFont="1" applyFill="1" applyBorder="1" applyAlignment="1" applyProtection="1">
      <alignment horizontal="right" vertical="center" wrapText="1"/>
      <protection hidden="1"/>
    </xf>
    <xf numFmtId="3" fontId="0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19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2" fillId="0" borderId="0" xfId="0" applyFont="1" applyFill="1" applyAlignment="1">
      <alignment/>
    </xf>
    <xf numFmtId="3" fontId="0" fillId="0" borderId="19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9" fontId="0" fillId="0" borderId="19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49" fontId="10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/>
    </xf>
    <xf numFmtId="49" fontId="14" fillId="0" borderId="19" xfId="0" applyNumberFormat="1" applyFont="1" applyFill="1" applyBorder="1" applyAlignment="1" applyProtection="1">
      <alignment horizontal="center" vertical="center"/>
      <protection locked="0"/>
    </xf>
    <xf numFmtId="49" fontId="15" fillId="0" borderId="19" xfId="0" applyNumberFormat="1" applyFont="1" applyFill="1" applyBorder="1" applyAlignment="1" applyProtection="1">
      <alignment horizontal="center" vertical="center"/>
      <protection locked="0"/>
    </xf>
    <xf numFmtId="49" fontId="11" fillId="0" borderId="19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21" xfId="0" applyFont="1" applyFill="1" applyBorder="1" applyAlignment="1" applyProtection="1">
      <alignment horizontal="center" vertical="center" wrapText="1"/>
      <protection locked="0"/>
    </xf>
    <xf numFmtId="0" fontId="10" fillId="0" borderId="22" xfId="0" applyFont="1" applyFill="1" applyBorder="1" applyAlignment="1" applyProtection="1">
      <alignment horizontal="center" vertical="center" wrapText="1"/>
      <protection locked="0"/>
    </xf>
    <xf numFmtId="0" fontId="3" fillId="0" borderId="22" xfId="0" applyFont="1" applyFill="1" applyBorder="1" applyAlignment="1" applyProtection="1">
      <alignment vertical="center" wrapText="1"/>
      <protection locked="0"/>
    </xf>
    <xf numFmtId="49" fontId="14" fillId="0" borderId="22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22" xfId="0" applyNumberFormat="1" applyFont="1" applyFill="1" applyBorder="1" applyAlignment="1" applyProtection="1">
      <alignment horizontal="right" vertical="center" wrapText="1"/>
      <protection hidden="1"/>
    </xf>
    <xf numFmtId="10" fontId="2" fillId="0" borderId="23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>
      <alignment wrapText="1"/>
    </xf>
    <xf numFmtId="3" fontId="16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Alignment="1">
      <alignment/>
    </xf>
    <xf numFmtId="3" fontId="16" fillId="0" borderId="0" xfId="0" applyNumberFormat="1" applyFont="1" applyFill="1" applyAlignment="1">
      <alignment/>
    </xf>
    <xf numFmtId="3" fontId="17" fillId="0" borderId="0" xfId="0" applyNumberFormat="1" applyFont="1" applyFill="1" applyAlignment="1">
      <alignment/>
    </xf>
    <xf numFmtId="0" fontId="15" fillId="0" borderId="0" xfId="0" applyFont="1" applyFill="1" applyAlignment="1">
      <alignment/>
    </xf>
    <xf numFmtId="3" fontId="15" fillId="0" borderId="0" xfId="0" applyNumberFormat="1" applyFont="1" applyFill="1" applyAlignment="1">
      <alignment/>
    </xf>
    <xf numFmtId="0" fontId="16" fillId="0" borderId="0" xfId="0" applyFont="1" applyFill="1" applyAlignment="1">
      <alignment/>
    </xf>
    <xf numFmtId="49" fontId="18" fillId="0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/>
    </xf>
    <xf numFmtId="0" fontId="57" fillId="0" borderId="0" xfId="0" applyFont="1" applyFill="1" applyAlignment="1">
      <alignment/>
    </xf>
    <xf numFmtId="0" fontId="58" fillId="0" borderId="0" xfId="0" applyFont="1" applyFill="1" applyBorder="1" applyAlignment="1">
      <alignment/>
    </xf>
    <xf numFmtId="0" fontId="57" fillId="0" borderId="0" xfId="0" applyFont="1" applyFill="1" applyBorder="1" applyAlignment="1">
      <alignment/>
    </xf>
    <xf numFmtId="0" fontId="58" fillId="0" borderId="0" xfId="0" applyFont="1" applyFill="1" applyAlignment="1">
      <alignment/>
    </xf>
    <xf numFmtId="0" fontId="0" fillId="0" borderId="19" xfId="0" applyFill="1" applyBorder="1" applyAlignment="1" applyProtection="1">
      <alignment horizontal="left" vertical="center" wrapText="1"/>
      <protection locked="0"/>
    </xf>
    <xf numFmtId="49" fontId="0" fillId="0" borderId="19" xfId="0" applyNumberForma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1" fillId="0" borderId="19" xfId="0" applyFont="1" applyFill="1" applyBorder="1" applyAlignment="1" applyProtection="1">
      <alignment horizontal="left" vertical="center" wrapText="1"/>
      <protection locked="0"/>
    </xf>
    <xf numFmtId="3" fontId="2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0" fontId="9" fillId="0" borderId="24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 vertical="center" textRotation="180"/>
    </xf>
    <xf numFmtId="0" fontId="3" fillId="0" borderId="0" xfId="0" applyFont="1" applyFill="1" applyBorder="1" applyAlignment="1" applyProtection="1">
      <alignment horizontal="center"/>
      <protection locked="0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1" fillId="0" borderId="25" xfId="0" applyFont="1" applyFill="1" applyBorder="1" applyAlignment="1" applyProtection="1">
      <alignment horizontal="center" vertical="center"/>
      <protection locked="0"/>
    </xf>
    <xf numFmtId="0" fontId="7" fillId="0" borderId="25" xfId="0" applyFont="1" applyFill="1" applyBorder="1" applyAlignment="1" applyProtection="1">
      <alignment horizontal="center" vertical="center" wrapText="1"/>
      <protection locked="0"/>
    </xf>
    <xf numFmtId="0" fontId="7" fillId="0" borderId="27" xfId="0" applyFont="1" applyFill="1" applyBorder="1" applyAlignment="1" applyProtection="1">
      <alignment horizontal="center" vertical="center" wrapText="1"/>
      <protection locked="0"/>
    </xf>
    <xf numFmtId="0" fontId="7" fillId="0" borderId="28" xfId="0" applyFont="1" applyFill="1" applyBorder="1" applyAlignment="1">
      <alignment horizontal="center"/>
    </xf>
    <xf numFmtId="0" fontId="14" fillId="0" borderId="0" xfId="0" applyFont="1" applyFill="1" applyAlignment="1" applyProtection="1">
      <alignment horizontal="left"/>
      <protection locked="0"/>
    </xf>
    <xf numFmtId="0" fontId="19" fillId="0" borderId="0" xfId="0" applyFont="1" applyFill="1" applyAlignment="1">
      <alignment horizontal="left" vertical="center" textRotation="180"/>
    </xf>
    <xf numFmtId="0" fontId="7" fillId="0" borderId="29" xfId="0" applyFont="1" applyFill="1" applyBorder="1" applyAlignment="1" applyProtection="1">
      <alignment horizontal="center"/>
      <protection locked="0"/>
    </xf>
    <xf numFmtId="0" fontId="19" fillId="0" borderId="30" xfId="0" applyFont="1" applyFill="1" applyBorder="1" applyAlignment="1">
      <alignment horizontal="left" vertical="center" textRotation="180"/>
    </xf>
    <xf numFmtId="0" fontId="7" fillId="0" borderId="31" xfId="0" applyFont="1" applyFill="1" applyBorder="1" applyAlignment="1" applyProtection="1">
      <alignment horizontal="center" vertical="center" wrapText="1"/>
      <protection locked="0"/>
    </xf>
    <xf numFmtId="0" fontId="7" fillId="0" borderId="32" xfId="0" applyFont="1" applyFill="1" applyBorder="1" applyAlignment="1" applyProtection="1">
      <alignment horizontal="center" vertical="center" wrapText="1"/>
      <protection locked="0"/>
    </xf>
    <xf numFmtId="0" fontId="7" fillId="0" borderId="33" xfId="0" applyFont="1" applyFill="1" applyBorder="1" applyAlignment="1" applyProtection="1">
      <alignment horizontal="center" wrapText="1"/>
      <protection locked="0"/>
    </xf>
    <xf numFmtId="0" fontId="6" fillId="0" borderId="25" xfId="0" applyFont="1" applyFill="1" applyBorder="1" applyAlignment="1">
      <alignment horizontal="center" vertical="center"/>
    </xf>
    <xf numFmtId="0" fontId="8" fillId="0" borderId="32" xfId="0" applyFont="1" applyFill="1" applyBorder="1" applyAlignment="1" applyProtection="1">
      <alignment horizontal="center" vertical="center" wrapText="1"/>
      <protection locked="0"/>
    </xf>
    <xf numFmtId="0" fontId="59" fillId="0" borderId="30" xfId="0" applyFont="1" applyFill="1" applyBorder="1" applyAlignment="1">
      <alignment horizontal="left" vertical="center" textRotation="18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H327"/>
  <sheetViews>
    <sheetView tabSelected="1" zoomScale="85" zoomScaleNormal="85" zoomScaleSheetLayoutView="80" zoomScalePageLayoutView="0" workbookViewId="0" topLeftCell="A6">
      <selection activeCell="AA12" sqref="AA12"/>
    </sheetView>
  </sheetViews>
  <sheetFormatPr defaultColWidth="9.00390625" defaultRowHeight="12.75"/>
  <cols>
    <col min="1" max="1" width="7.25390625" style="81" customWidth="1"/>
    <col min="2" max="2" width="5.875" style="1" customWidth="1"/>
    <col min="3" max="3" width="8.00390625" style="1" customWidth="1"/>
    <col min="4" max="4" width="35.875" style="1" customWidth="1"/>
    <col min="5" max="5" width="6.00390625" style="1" customWidth="1"/>
    <col min="6" max="6" width="11.75390625" style="1" customWidth="1"/>
    <col min="7" max="7" width="11.625" style="1" customWidth="1"/>
    <col min="8" max="8" width="12.00390625" style="1" customWidth="1"/>
    <col min="9" max="9" width="12.125" style="1" customWidth="1"/>
    <col min="10" max="10" width="11.625" style="1" customWidth="1"/>
    <col min="11" max="11" width="13.75390625" style="1" customWidth="1"/>
    <col min="12" max="12" width="12.875" style="1" customWidth="1"/>
    <col min="13" max="13" width="10.625" style="1" customWidth="1"/>
    <col min="14" max="14" width="14.375" style="1" customWidth="1"/>
    <col min="15" max="15" width="11.25390625" style="1" customWidth="1"/>
    <col min="16" max="19" width="10.625" style="1" customWidth="1"/>
    <col min="20" max="20" width="11.75390625" style="1" customWidth="1"/>
    <col min="21" max="16384" width="9.125" style="1" customWidth="1"/>
  </cols>
  <sheetData>
    <row r="1" spans="1:20" ht="15" customHeight="1">
      <c r="A1" s="93">
        <v>1</v>
      </c>
      <c r="B1" s="2"/>
      <c r="C1" s="2"/>
      <c r="D1" s="2"/>
      <c r="E1" s="2"/>
      <c r="F1" s="2"/>
      <c r="G1" s="2"/>
      <c r="H1" s="2"/>
      <c r="I1" s="2"/>
      <c r="J1" s="2"/>
      <c r="K1" s="3"/>
      <c r="R1" s="92" t="s">
        <v>0</v>
      </c>
      <c r="S1" s="92"/>
      <c r="T1" s="92"/>
    </row>
    <row r="2" spans="1:20" ht="15" customHeight="1">
      <c r="A2" s="93"/>
      <c r="B2" s="2"/>
      <c r="C2" s="2"/>
      <c r="D2" s="2"/>
      <c r="E2" s="2"/>
      <c r="F2" s="2"/>
      <c r="G2" s="2"/>
      <c r="H2" s="2"/>
      <c r="I2" s="2"/>
      <c r="J2" s="2"/>
      <c r="K2" s="3"/>
      <c r="R2" s="92" t="s">
        <v>291</v>
      </c>
      <c r="S2" s="92"/>
      <c r="T2" s="92"/>
    </row>
    <row r="3" spans="1:20" ht="15" customHeight="1">
      <c r="A3" s="93"/>
      <c r="B3" s="2"/>
      <c r="C3" s="2"/>
      <c r="D3" s="2"/>
      <c r="E3" s="2"/>
      <c r="F3" s="2"/>
      <c r="G3" s="2"/>
      <c r="H3" s="2"/>
      <c r="I3" s="2"/>
      <c r="J3" s="2"/>
      <c r="K3" s="3"/>
      <c r="R3" s="92" t="s">
        <v>1</v>
      </c>
      <c r="S3" s="92"/>
      <c r="T3" s="92"/>
    </row>
    <row r="4" spans="1:20" ht="15" customHeight="1">
      <c r="A4" s="93"/>
      <c r="B4" s="2"/>
      <c r="C4" s="2"/>
      <c r="D4" s="2"/>
      <c r="E4" s="2"/>
      <c r="F4" s="2"/>
      <c r="G4" s="2"/>
      <c r="H4" s="2"/>
      <c r="I4" s="2"/>
      <c r="J4" s="2"/>
      <c r="K4" s="3"/>
      <c r="R4" s="92" t="s">
        <v>292</v>
      </c>
      <c r="S4" s="92"/>
      <c r="T4" s="92"/>
    </row>
    <row r="5" spans="1:20" ht="13.5" customHeight="1">
      <c r="A5" s="93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24" customHeight="1">
      <c r="A6" s="93"/>
      <c r="B6" s="85" t="s">
        <v>237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</row>
    <row r="7" spans="1:20" ht="16.5" customHeight="1" thickBot="1">
      <c r="A7" s="93"/>
      <c r="B7" s="2"/>
      <c r="C7" s="4"/>
      <c r="D7" s="5"/>
      <c r="E7" s="2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ht="18.75" customHeight="1" thickBot="1">
      <c r="A8" s="93"/>
      <c r="B8" s="86" t="s">
        <v>2</v>
      </c>
      <c r="C8" s="87" t="s">
        <v>3</v>
      </c>
      <c r="D8" s="99" t="s">
        <v>4</v>
      </c>
      <c r="E8" s="88" t="s">
        <v>5</v>
      </c>
      <c r="F8" s="89" t="s">
        <v>247</v>
      </c>
      <c r="G8" s="100" t="s">
        <v>248</v>
      </c>
      <c r="H8" s="94" t="s">
        <v>6</v>
      </c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6" t="s">
        <v>7</v>
      </c>
    </row>
    <row r="9" spans="1:20" ht="27.75" customHeight="1" thickBot="1">
      <c r="A9" s="93"/>
      <c r="B9" s="86"/>
      <c r="C9" s="87"/>
      <c r="D9" s="99"/>
      <c r="E9" s="88"/>
      <c r="F9" s="89"/>
      <c r="G9" s="100"/>
      <c r="H9" s="97" t="s">
        <v>8</v>
      </c>
      <c r="I9" s="98" t="s">
        <v>9</v>
      </c>
      <c r="J9" s="98"/>
      <c r="K9" s="98"/>
      <c r="L9" s="98"/>
      <c r="M9" s="90" t="s">
        <v>8</v>
      </c>
      <c r="N9" s="91" t="s">
        <v>10</v>
      </c>
      <c r="O9" s="91"/>
      <c r="P9" s="91"/>
      <c r="Q9" s="91"/>
      <c r="R9" s="91"/>
      <c r="S9" s="91"/>
      <c r="T9" s="96"/>
    </row>
    <row r="10" spans="1:20" ht="226.5" customHeight="1" thickBot="1">
      <c r="A10" s="93"/>
      <c r="B10" s="86"/>
      <c r="C10" s="87"/>
      <c r="D10" s="99"/>
      <c r="E10" s="88"/>
      <c r="F10" s="89"/>
      <c r="G10" s="100"/>
      <c r="H10" s="97"/>
      <c r="I10" s="6" t="s">
        <v>11</v>
      </c>
      <c r="J10" s="6" t="s">
        <v>12</v>
      </c>
      <c r="K10" s="6" t="s">
        <v>13</v>
      </c>
      <c r="L10" s="7" t="s">
        <v>289</v>
      </c>
      <c r="M10" s="90"/>
      <c r="N10" s="6" t="s">
        <v>290</v>
      </c>
      <c r="O10" s="6" t="s">
        <v>14</v>
      </c>
      <c r="P10" s="8" t="s">
        <v>13</v>
      </c>
      <c r="Q10" s="6" t="s">
        <v>12</v>
      </c>
      <c r="R10" s="6" t="s">
        <v>287</v>
      </c>
      <c r="S10" s="6" t="s">
        <v>15</v>
      </c>
      <c r="T10" s="96"/>
    </row>
    <row r="11" spans="1:20" ht="14.25" customHeight="1" thickBot="1">
      <c r="A11" s="93"/>
      <c r="B11" s="9">
        <v>1</v>
      </c>
      <c r="C11" s="10">
        <v>2</v>
      </c>
      <c r="D11" s="11">
        <v>3</v>
      </c>
      <c r="E11" s="10">
        <v>4</v>
      </c>
      <c r="F11" s="11">
        <v>5</v>
      </c>
      <c r="G11" s="12">
        <v>6</v>
      </c>
      <c r="H11" s="11">
        <v>7</v>
      </c>
      <c r="I11" s="11">
        <v>8</v>
      </c>
      <c r="J11" s="12">
        <v>9</v>
      </c>
      <c r="K11" s="12">
        <v>10</v>
      </c>
      <c r="L11" s="11">
        <v>11</v>
      </c>
      <c r="M11" s="80">
        <v>12</v>
      </c>
      <c r="N11" s="11">
        <v>13</v>
      </c>
      <c r="O11" s="11">
        <v>14</v>
      </c>
      <c r="P11" s="11">
        <v>15</v>
      </c>
      <c r="Q11" s="11">
        <v>16</v>
      </c>
      <c r="R11" s="11">
        <v>17</v>
      </c>
      <c r="S11" s="12">
        <v>18</v>
      </c>
      <c r="T11" s="12">
        <v>19</v>
      </c>
    </row>
    <row r="12" spans="1:20" ht="15">
      <c r="A12" s="93"/>
      <c r="B12" s="13" t="s">
        <v>16</v>
      </c>
      <c r="C12" s="14"/>
      <c r="D12" s="15" t="s">
        <v>17</v>
      </c>
      <c r="E12" s="14"/>
      <c r="F12" s="16">
        <f>SUM(F13)</f>
        <v>14199</v>
      </c>
      <c r="G12" s="16">
        <f aca="true" t="shared" si="0" ref="G12:S12">SUM(G13)</f>
        <v>0</v>
      </c>
      <c r="H12" s="16">
        <f t="shared" si="0"/>
        <v>0</v>
      </c>
      <c r="I12" s="16">
        <f t="shared" si="0"/>
        <v>0</v>
      </c>
      <c r="J12" s="16">
        <f t="shared" si="0"/>
        <v>0</v>
      </c>
      <c r="K12" s="16">
        <f t="shared" si="0"/>
        <v>0</v>
      </c>
      <c r="L12" s="16">
        <f t="shared" si="0"/>
        <v>0</v>
      </c>
      <c r="M12" s="16">
        <f t="shared" si="0"/>
        <v>0</v>
      </c>
      <c r="N12" s="16">
        <f t="shared" si="0"/>
        <v>0</v>
      </c>
      <c r="O12" s="16">
        <f t="shared" si="0"/>
        <v>0</v>
      </c>
      <c r="P12" s="16">
        <f t="shared" si="0"/>
        <v>0</v>
      </c>
      <c r="Q12" s="16">
        <f t="shared" si="0"/>
        <v>0</v>
      </c>
      <c r="R12" s="16">
        <f t="shared" si="0"/>
        <v>0</v>
      </c>
      <c r="S12" s="16">
        <f t="shared" si="0"/>
        <v>0</v>
      </c>
      <c r="T12" s="17">
        <f aca="true" t="shared" si="1" ref="T12:T45">IF(F12&lt;&gt;0,G12/F12,"")</f>
        <v>0</v>
      </c>
    </row>
    <row r="13" spans="1:20" ht="15">
      <c r="A13" s="93"/>
      <c r="B13" s="18"/>
      <c r="C13" s="19" t="s">
        <v>18</v>
      </c>
      <c r="D13" s="23" t="s">
        <v>21</v>
      </c>
      <c r="E13" s="25"/>
      <c r="F13" s="21">
        <f aca="true" t="shared" si="2" ref="F13:S13">SUM(F14)</f>
        <v>14199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0</v>
      </c>
      <c r="K13" s="21">
        <f t="shared" si="2"/>
        <v>0</v>
      </c>
      <c r="L13" s="21">
        <f t="shared" si="2"/>
        <v>0</v>
      </c>
      <c r="M13" s="21">
        <f t="shared" si="2"/>
        <v>0</v>
      </c>
      <c r="N13" s="21">
        <f t="shared" si="2"/>
        <v>0</v>
      </c>
      <c r="O13" s="21">
        <f t="shared" si="2"/>
        <v>0</v>
      </c>
      <c r="P13" s="21">
        <f t="shared" si="2"/>
        <v>0</v>
      </c>
      <c r="Q13" s="21">
        <f t="shared" si="2"/>
        <v>0</v>
      </c>
      <c r="R13" s="21"/>
      <c r="S13" s="21">
        <f t="shared" si="2"/>
        <v>0</v>
      </c>
      <c r="T13" s="22">
        <f t="shared" si="1"/>
        <v>0</v>
      </c>
    </row>
    <row r="14" spans="1:20" ht="63.75">
      <c r="A14" s="93"/>
      <c r="B14" s="18"/>
      <c r="C14" s="19"/>
      <c r="D14" s="23" t="s">
        <v>22</v>
      </c>
      <c r="E14" s="25" t="s">
        <v>23</v>
      </c>
      <c r="F14" s="21">
        <v>14199</v>
      </c>
      <c r="G14" s="21">
        <f>SUM(H14+M14)</f>
        <v>0</v>
      </c>
      <c r="H14" s="21">
        <f>SUM(I14:L14)</f>
        <v>0</v>
      </c>
      <c r="I14" s="21"/>
      <c r="J14" s="21">
        <v>0</v>
      </c>
      <c r="K14" s="21"/>
      <c r="L14" s="21"/>
      <c r="M14" s="21">
        <v>0</v>
      </c>
      <c r="N14" s="21"/>
      <c r="O14" s="21"/>
      <c r="P14" s="21"/>
      <c r="Q14" s="21"/>
      <c r="R14" s="21"/>
      <c r="S14" s="21"/>
      <c r="T14" s="22">
        <f t="shared" si="1"/>
        <v>0</v>
      </c>
    </row>
    <row r="15" spans="1:20" ht="15">
      <c r="A15" s="93"/>
      <c r="B15" s="26" t="s">
        <v>24</v>
      </c>
      <c r="C15" s="27"/>
      <c r="D15" s="28" t="s">
        <v>25</v>
      </c>
      <c r="E15" s="27"/>
      <c r="F15" s="29">
        <f aca="true" t="shared" si="3" ref="F15:O16">SUM(F16)</f>
        <v>2000</v>
      </c>
      <c r="G15" s="29">
        <f t="shared" si="3"/>
        <v>1800</v>
      </c>
      <c r="H15" s="29">
        <f t="shared" si="3"/>
        <v>1800</v>
      </c>
      <c r="I15" s="29">
        <f t="shared" si="3"/>
        <v>1800</v>
      </c>
      <c r="J15" s="29">
        <f t="shared" si="3"/>
        <v>0</v>
      </c>
      <c r="K15" s="29">
        <f t="shared" si="3"/>
        <v>0</v>
      </c>
      <c r="L15" s="29">
        <f t="shared" si="3"/>
        <v>0</v>
      </c>
      <c r="M15" s="29">
        <f t="shared" si="3"/>
        <v>0</v>
      </c>
      <c r="N15" s="29">
        <f t="shared" si="3"/>
        <v>0</v>
      </c>
      <c r="O15" s="29">
        <f t="shared" si="3"/>
        <v>0</v>
      </c>
      <c r="P15" s="29"/>
      <c r="Q15" s="29"/>
      <c r="R15" s="29"/>
      <c r="S15" s="29">
        <f>SUM(S16)</f>
        <v>0</v>
      </c>
      <c r="T15" s="22">
        <f t="shared" si="1"/>
        <v>0.9</v>
      </c>
    </row>
    <row r="16" spans="1:20" ht="15">
      <c r="A16" s="93"/>
      <c r="B16" s="26"/>
      <c r="C16" s="27" t="s">
        <v>26</v>
      </c>
      <c r="D16" s="28" t="s">
        <v>21</v>
      </c>
      <c r="E16" s="25"/>
      <c r="F16" s="30">
        <f t="shared" si="3"/>
        <v>2000</v>
      </c>
      <c r="G16" s="30">
        <f t="shared" si="3"/>
        <v>1800</v>
      </c>
      <c r="H16" s="30">
        <f t="shared" si="3"/>
        <v>1800</v>
      </c>
      <c r="I16" s="30">
        <f t="shared" si="3"/>
        <v>1800</v>
      </c>
      <c r="J16" s="30">
        <f t="shared" si="3"/>
        <v>0</v>
      </c>
      <c r="K16" s="30">
        <f t="shared" si="3"/>
        <v>0</v>
      </c>
      <c r="L16" s="30">
        <f t="shared" si="3"/>
        <v>0</v>
      </c>
      <c r="M16" s="30">
        <f t="shared" si="3"/>
        <v>0</v>
      </c>
      <c r="N16" s="30">
        <f t="shared" si="3"/>
        <v>0</v>
      </c>
      <c r="O16" s="30">
        <f t="shared" si="3"/>
        <v>0</v>
      </c>
      <c r="P16" s="30"/>
      <c r="Q16" s="30"/>
      <c r="R16" s="30"/>
      <c r="S16" s="30">
        <f>SUM(S17)</f>
        <v>0</v>
      </c>
      <c r="T16" s="22">
        <f t="shared" si="1"/>
        <v>0.9</v>
      </c>
    </row>
    <row r="17" spans="1:20" ht="51">
      <c r="A17" s="93"/>
      <c r="B17" s="31"/>
      <c r="C17" s="32"/>
      <c r="D17" s="23" t="s">
        <v>27</v>
      </c>
      <c r="E17" s="24" t="s">
        <v>28</v>
      </c>
      <c r="F17" s="30">
        <v>2000</v>
      </c>
      <c r="G17" s="21">
        <f>SUM(H17+M17)</f>
        <v>1800</v>
      </c>
      <c r="H17" s="21">
        <f>SUM(I17:L17)</f>
        <v>1800</v>
      </c>
      <c r="I17" s="33">
        <v>1800</v>
      </c>
      <c r="J17" s="33"/>
      <c r="K17" s="34"/>
      <c r="L17" s="34"/>
      <c r="M17" s="21">
        <f>SUM(N17:S17)</f>
        <v>0</v>
      </c>
      <c r="N17" s="34"/>
      <c r="O17" s="34"/>
      <c r="P17" s="34"/>
      <c r="Q17" s="34"/>
      <c r="R17" s="34"/>
      <c r="S17" s="34"/>
      <c r="T17" s="22">
        <f t="shared" si="1"/>
        <v>0.9</v>
      </c>
    </row>
    <row r="18" spans="1:20" ht="14.25">
      <c r="A18" s="93"/>
      <c r="B18" s="31" t="s">
        <v>29</v>
      </c>
      <c r="C18" s="32"/>
      <c r="D18" s="23" t="s">
        <v>30</v>
      </c>
      <c r="E18" s="24"/>
      <c r="F18" s="30">
        <f aca="true" t="shared" si="4" ref="F18:Q18">SUM(F19+F21+F24+F29)</f>
        <v>14815475</v>
      </c>
      <c r="G18" s="30">
        <f t="shared" si="4"/>
        <v>30732744</v>
      </c>
      <c r="H18" s="30">
        <f t="shared" si="4"/>
        <v>0</v>
      </c>
      <c r="I18" s="30">
        <f t="shared" si="4"/>
        <v>0</v>
      </c>
      <c r="J18" s="30">
        <f t="shared" si="4"/>
        <v>0</v>
      </c>
      <c r="K18" s="30">
        <f t="shared" si="4"/>
        <v>0</v>
      </c>
      <c r="L18" s="30">
        <f t="shared" si="4"/>
        <v>0</v>
      </c>
      <c r="M18" s="30">
        <f t="shared" si="4"/>
        <v>30732744</v>
      </c>
      <c r="N18" s="30">
        <f t="shared" si="4"/>
        <v>30732744</v>
      </c>
      <c r="O18" s="30">
        <f t="shared" si="4"/>
        <v>0</v>
      </c>
      <c r="P18" s="30">
        <f t="shared" si="4"/>
        <v>0</v>
      </c>
      <c r="Q18" s="30">
        <f t="shared" si="4"/>
        <v>0</v>
      </c>
      <c r="R18" s="30"/>
      <c r="S18" s="30">
        <f>SUM(S19+S21+S24+S29)</f>
        <v>0</v>
      </c>
      <c r="T18" s="22">
        <f t="shared" si="1"/>
        <v>2.0743677809857597</v>
      </c>
    </row>
    <row r="19" spans="1:20" ht="14.25">
      <c r="A19" s="93"/>
      <c r="B19" s="31"/>
      <c r="C19" s="32" t="s">
        <v>31</v>
      </c>
      <c r="D19" s="23" t="s">
        <v>32</v>
      </c>
      <c r="E19" s="24"/>
      <c r="F19" s="30">
        <f aca="true" t="shared" si="5" ref="F19:S19">SUM(F20:F20)</f>
        <v>67556</v>
      </c>
      <c r="G19" s="30">
        <f t="shared" si="5"/>
        <v>0</v>
      </c>
      <c r="H19" s="30">
        <f t="shared" si="5"/>
        <v>0</v>
      </c>
      <c r="I19" s="30">
        <f t="shared" si="5"/>
        <v>0</v>
      </c>
      <c r="J19" s="30">
        <f t="shared" si="5"/>
        <v>0</v>
      </c>
      <c r="K19" s="30">
        <f t="shared" si="5"/>
        <v>0</v>
      </c>
      <c r="L19" s="30">
        <f t="shared" si="5"/>
        <v>0</v>
      </c>
      <c r="M19" s="30">
        <f t="shared" si="5"/>
        <v>0</v>
      </c>
      <c r="N19" s="30">
        <f t="shared" si="5"/>
        <v>0</v>
      </c>
      <c r="O19" s="30">
        <f t="shared" si="5"/>
        <v>0</v>
      </c>
      <c r="P19" s="30">
        <f t="shared" si="5"/>
        <v>0</v>
      </c>
      <c r="Q19" s="30">
        <f t="shared" si="5"/>
        <v>0</v>
      </c>
      <c r="R19" s="30"/>
      <c r="S19" s="30">
        <f t="shared" si="5"/>
        <v>0</v>
      </c>
      <c r="T19" s="22">
        <f t="shared" si="1"/>
        <v>0</v>
      </c>
    </row>
    <row r="20" spans="1:20" ht="14.25">
      <c r="A20" s="93"/>
      <c r="B20" s="31"/>
      <c r="C20" s="32"/>
      <c r="D20" s="23" t="s">
        <v>249</v>
      </c>
      <c r="E20" s="24" t="s">
        <v>34</v>
      </c>
      <c r="F20" s="30">
        <v>67556</v>
      </c>
      <c r="G20" s="21">
        <f>SUM(H20+M20)</f>
        <v>0</v>
      </c>
      <c r="H20" s="21">
        <f>SUM(I20:L20)</f>
        <v>0</v>
      </c>
      <c r="I20" s="30"/>
      <c r="J20" s="30"/>
      <c r="K20" s="30"/>
      <c r="L20" s="30"/>
      <c r="M20" s="21">
        <f>SUM(N20:S20)</f>
        <v>0</v>
      </c>
      <c r="N20" s="30">
        <v>0</v>
      </c>
      <c r="O20" s="30"/>
      <c r="P20" s="30"/>
      <c r="Q20" s="30"/>
      <c r="R20" s="30"/>
      <c r="S20" s="30"/>
      <c r="T20" s="22">
        <f t="shared" si="1"/>
        <v>0</v>
      </c>
    </row>
    <row r="21" spans="1:20" ht="25.5">
      <c r="A21" s="93"/>
      <c r="B21" s="31"/>
      <c r="C21" s="32" t="s">
        <v>37</v>
      </c>
      <c r="D21" s="23" t="s">
        <v>38</v>
      </c>
      <c r="E21" s="24"/>
      <c r="F21" s="30">
        <f aca="true" t="shared" si="6" ref="F21:L21">SUM(F22:F23)</f>
        <v>14624393</v>
      </c>
      <c r="G21" s="30">
        <f t="shared" si="6"/>
        <v>19527105</v>
      </c>
      <c r="H21" s="30">
        <f t="shared" si="6"/>
        <v>0</v>
      </c>
      <c r="I21" s="30">
        <f t="shared" si="6"/>
        <v>0</v>
      </c>
      <c r="J21" s="30">
        <f t="shared" si="6"/>
        <v>0</v>
      </c>
      <c r="K21" s="30">
        <f t="shared" si="6"/>
        <v>0</v>
      </c>
      <c r="L21" s="30">
        <f t="shared" si="6"/>
        <v>0</v>
      </c>
      <c r="M21" s="30">
        <f aca="true" t="shared" si="7" ref="M21:S21">SUM(M23:M23)</f>
        <v>19527105</v>
      </c>
      <c r="N21" s="30">
        <f t="shared" si="7"/>
        <v>19527105</v>
      </c>
      <c r="O21" s="30">
        <f t="shared" si="7"/>
        <v>0</v>
      </c>
      <c r="P21" s="30">
        <f t="shared" si="7"/>
        <v>0</v>
      </c>
      <c r="Q21" s="30">
        <f t="shared" si="7"/>
        <v>0</v>
      </c>
      <c r="R21" s="30">
        <f t="shared" si="7"/>
        <v>0</v>
      </c>
      <c r="S21" s="30">
        <f t="shared" si="7"/>
        <v>0</v>
      </c>
      <c r="T21" s="22">
        <f t="shared" si="1"/>
        <v>1.3352420849193536</v>
      </c>
    </row>
    <row r="22" spans="1:20" ht="38.25">
      <c r="A22" s="93"/>
      <c r="B22" s="31"/>
      <c r="C22" s="32"/>
      <c r="D22" s="23" t="s">
        <v>91</v>
      </c>
      <c r="E22" s="24" t="s">
        <v>92</v>
      </c>
      <c r="F22" s="30">
        <v>3500</v>
      </c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22">
        <f t="shared" si="1"/>
        <v>0</v>
      </c>
    </row>
    <row r="23" spans="1:20" ht="89.25">
      <c r="A23" s="93"/>
      <c r="B23" s="31"/>
      <c r="C23" s="32"/>
      <c r="D23" s="23" t="s">
        <v>39</v>
      </c>
      <c r="E23" s="24" t="s">
        <v>35</v>
      </c>
      <c r="F23" s="30">
        <v>14620893</v>
      </c>
      <c r="G23" s="21">
        <v>19527105</v>
      </c>
      <c r="H23" s="21">
        <f>SUM(I23:L23)</f>
        <v>0</v>
      </c>
      <c r="I23" s="30"/>
      <c r="J23" s="30"/>
      <c r="K23" s="30"/>
      <c r="L23" s="30"/>
      <c r="M23" s="21">
        <v>19527105</v>
      </c>
      <c r="N23" s="30">
        <v>19527105</v>
      </c>
      <c r="O23" s="30"/>
      <c r="P23" s="30"/>
      <c r="Q23" s="30"/>
      <c r="R23" s="30"/>
      <c r="S23" s="30"/>
      <c r="T23" s="22">
        <f t="shared" si="1"/>
        <v>1.3355617197937226</v>
      </c>
    </row>
    <row r="24" spans="1:20" ht="14.25">
      <c r="A24" s="93"/>
      <c r="B24" s="31"/>
      <c r="C24" s="32" t="s">
        <v>40</v>
      </c>
      <c r="D24" s="23" t="s">
        <v>41</v>
      </c>
      <c r="E24" s="24"/>
      <c r="F24" s="30">
        <f>SUM(F25:F28)</f>
        <v>26040</v>
      </c>
      <c r="G24" s="30">
        <f aca="true" t="shared" si="8" ref="G24:S24">SUM(G25:G28)</f>
        <v>11205639</v>
      </c>
      <c r="H24" s="30">
        <f t="shared" si="8"/>
        <v>0</v>
      </c>
      <c r="I24" s="30">
        <f t="shared" si="8"/>
        <v>0</v>
      </c>
      <c r="J24" s="30">
        <f t="shared" si="8"/>
        <v>0</v>
      </c>
      <c r="K24" s="30">
        <f t="shared" si="8"/>
        <v>0</v>
      </c>
      <c r="L24" s="30">
        <f t="shared" si="8"/>
        <v>0</v>
      </c>
      <c r="M24" s="30">
        <f t="shared" si="8"/>
        <v>11205639</v>
      </c>
      <c r="N24" s="30">
        <f t="shared" si="8"/>
        <v>11205639</v>
      </c>
      <c r="O24" s="30">
        <f t="shared" si="8"/>
        <v>0</v>
      </c>
      <c r="P24" s="30">
        <f t="shared" si="8"/>
        <v>0</v>
      </c>
      <c r="Q24" s="30">
        <f t="shared" si="8"/>
        <v>0</v>
      </c>
      <c r="R24" s="30"/>
      <c r="S24" s="30">
        <f t="shared" si="8"/>
        <v>0</v>
      </c>
      <c r="T24" s="22">
        <f t="shared" si="1"/>
        <v>430.32407834101383</v>
      </c>
    </row>
    <row r="25" spans="1:20" ht="38.25">
      <c r="A25" s="93"/>
      <c r="B25" s="31"/>
      <c r="C25" s="32"/>
      <c r="D25" s="23" t="s">
        <v>91</v>
      </c>
      <c r="E25" s="24" t="s">
        <v>92</v>
      </c>
      <c r="F25" s="30">
        <v>2700</v>
      </c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22"/>
    </row>
    <row r="26" spans="1:20" ht="14.25">
      <c r="A26" s="95">
        <v>2</v>
      </c>
      <c r="B26" s="31"/>
      <c r="C26" s="32"/>
      <c r="D26" s="23" t="s">
        <v>249</v>
      </c>
      <c r="E26" s="24" t="s">
        <v>34</v>
      </c>
      <c r="F26" s="30">
        <v>2340</v>
      </c>
      <c r="G26" s="21">
        <f>SUM(H26+M26)</f>
        <v>0</v>
      </c>
      <c r="H26" s="21">
        <f>SUM(I26:L26)</f>
        <v>0</v>
      </c>
      <c r="I26" s="30"/>
      <c r="J26" s="30"/>
      <c r="K26" s="30"/>
      <c r="L26" s="30"/>
      <c r="M26" s="21">
        <f>SUM(N26:S26)</f>
        <v>0</v>
      </c>
      <c r="N26" s="30">
        <v>0</v>
      </c>
      <c r="O26" s="30"/>
      <c r="P26" s="30"/>
      <c r="Q26" s="30"/>
      <c r="R26" s="30"/>
      <c r="S26" s="30"/>
      <c r="T26" s="22">
        <f>IF(F26&lt;&gt;0,G26/F26,"")</f>
        <v>0</v>
      </c>
    </row>
    <row r="27" spans="1:20" ht="76.5">
      <c r="A27" s="95"/>
      <c r="B27" s="31"/>
      <c r="C27" s="32"/>
      <c r="D27" s="23" t="s">
        <v>42</v>
      </c>
      <c r="E27" s="24" t="s">
        <v>35</v>
      </c>
      <c r="F27" s="30">
        <v>0</v>
      </c>
      <c r="G27" s="21">
        <f>SUM(H27+M27)</f>
        <v>11205639</v>
      </c>
      <c r="H27" s="30">
        <f>SUM(H31:H32)</f>
        <v>0</v>
      </c>
      <c r="I27" s="30">
        <f>SUM(I31:I32)</f>
        <v>0</v>
      </c>
      <c r="J27" s="30">
        <f>SUM(J31:J32)</f>
        <v>0</v>
      </c>
      <c r="K27" s="30"/>
      <c r="L27" s="30"/>
      <c r="M27" s="30">
        <f>SUM(N27:S27)</f>
        <v>11205639</v>
      </c>
      <c r="N27" s="30">
        <v>11205639</v>
      </c>
      <c r="O27" s="30"/>
      <c r="P27" s="30"/>
      <c r="Q27" s="30"/>
      <c r="R27" s="30"/>
      <c r="S27" s="30"/>
      <c r="T27" s="22">
        <f t="shared" si="1"/>
      </c>
    </row>
    <row r="28" spans="1:20" ht="63.75">
      <c r="A28" s="95"/>
      <c r="B28" s="31"/>
      <c r="C28" s="32"/>
      <c r="D28" s="23" t="s">
        <v>275</v>
      </c>
      <c r="E28" s="24" t="s">
        <v>273</v>
      </c>
      <c r="F28" s="30">
        <v>21000</v>
      </c>
      <c r="G28" s="21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22"/>
    </row>
    <row r="29" spans="1:20" ht="14.25">
      <c r="A29" s="95"/>
      <c r="B29" s="31"/>
      <c r="C29" s="32" t="s">
        <v>274</v>
      </c>
      <c r="D29" s="23" t="s">
        <v>21</v>
      </c>
      <c r="E29" s="24"/>
      <c r="F29" s="30">
        <f aca="true" t="shared" si="9" ref="F29:S29">SUM(F30:F30)</f>
        <v>97486</v>
      </c>
      <c r="G29" s="30">
        <f t="shared" si="9"/>
        <v>0</v>
      </c>
      <c r="H29" s="30">
        <f t="shared" si="9"/>
        <v>0</v>
      </c>
      <c r="I29" s="30">
        <f t="shared" si="9"/>
        <v>0</v>
      </c>
      <c r="J29" s="30">
        <f t="shared" si="9"/>
        <v>0</v>
      </c>
      <c r="K29" s="30">
        <f t="shared" si="9"/>
        <v>0</v>
      </c>
      <c r="L29" s="30">
        <f t="shared" si="9"/>
        <v>0</v>
      </c>
      <c r="M29" s="30">
        <f t="shared" si="9"/>
        <v>0</v>
      </c>
      <c r="N29" s="30">
        <f t="shared" si="9"/>
        <v>0</v>
      </c>
      <c r="O29" s="30">
        <f t="shared" si="9"/>
        <v>0</v>
      </c>
      <c r="P29" s="30">
        <f t="shared" si="9"/>
        <v>0</v>
      </c>
      <c r="Q29" s="30">
        <f t="shared" si="9"/>
        <v>0</v>
      </c>
      <c r="R29" s="30"/>
      <c r="S29" s="30">
        <f t="shared" si="9"/>
        <v>0</v>
      </c>
      <c r="T29" s="22">
        <f>IF(F29&lt;&gt;0,G29/F29,"")</f>
        <v>0</v>
      </c>
    </row>
    <row r="30" spans="1:20" ht="14.25">
      <c r="A30" s="95"/>
      <c r="B30" s="31"/>
      <c r="C30" s="32"/>
      <c r="D30" s="23" t="s">
        <v>249</v>
      </c>
      <c r="E30" s="24" t="s">
        <v>34</v>
      </c>
      <c r="F30" s="30">
        <v>97486</v>
      </c>
      <c r="G30" s="21">
        <f>SUM(H30+M30)</f>
        <v>0</v>
      </c>
      <c r="H30" s="21">
        <f>SUM(I30:L30)</f>
        <v>0</v>
      </c>
      <c r="I30" s="30"/>
      <c r="J30" s="30"/>
      <c r="K30" s="30"/>
      <c r="L30" s="30"/>
      <c r="M30" s="21">
        <f>SUM(N30:S30)</f>
        <v>0</v>
      </c>
      <c r="N30" s="30">
        <v>0</v>
      </c>
      <c r="O30" s="30"/>
      <c r="P30" s="30"/>
      <c r="Q30" s="30"/>
      <c r="R30" s="30"/>
      <c r="S30" s="30"/>
      <c r="T30" s="22">
        <f>IF(F30&lt;&gt;0,G30/F30,"")</f>
        <v>0</v>
      </c>
    </row>
    <row r="31" spans="1:20" ht="14.25">
      <c r="A31" s="95"/>
      <c r="B31" s="31" t="s">
        <v>43</v>
      </c>
      <c r="C31" s="32"/>
      <c r="D31" s="23" t="s">
        <v>44</v>
      </c>
      <c r="E31" s="24"/>
      <c r="F31" s="30">
        <f>SUM(F32)</f>
        <v>2689592</v>
      </c>
      <c r="G31" s="30">
        <f aca="true" t="shared" si="10" ref="G31:S31">SUM(G32)</f>
        <v>4502135</v>
      </c>
      <c r="H31" s="30">
        <f t="shared" si="10"/>
        <v>0</v>
      </c>
      <c r="I31" s="30">
        <f t="shared" si="10"/>
        <v>0</v>
      </c>
      <c r="J31" s="30">
        <f t="shared" si="10"/>
        <v>0</v>
      </c>
      <c r="K31" s="30">
        <f t="shared" si="10"/>
        <v>0</v>
      </c>
      <c r="L31" s="30">
        <f t="shared" si="10"/>
        <v>0</v>
      </c>
      <c r="M31" s="30">
        <f t="shared" si="10"/>
        <v>4502135</v>
      </c>
      <c r="N31" s="30">
        <f t="shared" si="10"/>
        <v>4502135</v>
      </c>
      <c r="O31" s="30">
        <f t="shared" si="10"/>
        <v>0</v>
      </c>
      <c r="P31" s="30">
        <f t="shared" si="10"/>
        <v>0</v>
      </c>
      <c r="Q31" s="30">
        <f t="shared" si="10"/>
        <v>0</v>
      </c>
      <c r="R31" s="30">
        <f t="shared" si="10"/>
        <v>0</v>
      </c>
      <c r="S31" s="30">
        <f t="shared" si="10"/>
        <v>0</v>
      </c>
      <c r="T31" s="22">
        <f t="shared" si="1"/>
        <v>1.6739100205533033</v>
      </c>
    </row>
    <row r="32" spans="1:20" ht="25.5">
      <c r="A32" s="95"/>
      <c r="B32" s="31"/>
      <c r="C32" s="32" t="s">
        <v>45</v>
      </c>
      <c r="D32" s="23" t="s">
        <v>46</v>
      </c>
      <c r="E32" s="24"/>
      <c r="F32" s="30">
        <f>SUM(F33)</f>
        <v>2689592</v>
      </c>
      <c r="G32" s="30">
        <f>SUM(G33)</f>
        <v>4502135</v>
      </c>
      <c r="H32" s="30">
        <f>SUM(H33,H33)</f>
        <v>0</v>
      </c>
      <c r="I32" s="30">
        <f>SUM(I33,I33)</f>
        <v>0</v>
      </c>
      <c r="J32" s="30">
        <f>SUM(J33,J33)</f>
        <v>0</v>
      </c>
      <c r="K32" s="30">
        <f>SUM(K33,K33)</f>
        <v>0</v>
      </c>
      <c r="L32" s="30">
        <f>SUM(L33,L33)</f>
        <v>0</v>
      </c>
      <c r="M32" s="30">
        <f aca="true" t="shared" si="11" ref="M32:S32">SUM(M33,M34)</f>
        <v>4502135</v>
      </c>
      <c r="N32" s="30">
        <f t="shared" si="11"/>
        <v>4502135</v>
      </c>
      <c r="O32" s="30">
        <f t="shared" si="11"/>
        <v>0</v>
      </c>
      <c r="P32" s="30">
        <f t="shared" si="11"/>
        <v>0</v>
      </c>
      <c r="Q32" s="30">
        <f t="shared" si="11"/>
        <v>0</v>
      </c>
      <c r="R32" s="30"/>
      <c r="S32" s="30">
        <f t="shared" si="11"/>
        <v>0</v>
      </c>
      <c r="T32" s="22">
        <f t="shared" si="1"/>
        <v>1.6739100205533033</v>
      </c>
    </row>
    <row r="33" spans="1:20" ht="76.5">
      <c r="A33" s="95"/>
      <c r="B33" s="31"/>
      <c r="C33" s="32"/>
      <c r="D33" s="23" t="s">
        <v>47</v>
      </c>
      <c r="E33" s="24" t="s">
        <v>35</v>
      </c>
      <c r="F33" s="30">
        <v>2689592</v>
      </c>
      <c r="G33" s="21">
        <v>4502135</v>
      </c>
      <c r="H33" s="21">
        <f>SUM(I33:L33)</f>
        <v>0</v>
      </c>
      <c r="I33" s="30"/>
      <c r="J33" s="30"/>
      <c r="K33" s="30"/>
      <c r="L33" s="30"/>
      <c r="M33" s="21">
        <v>4502135</v>
      </c>
      <c r="N33" s="21">
        <v>4502135</v>
      </c>
      <c r="O33" s="30"/>
      <c r="P33" s="30"/>
      <c r="Q33" s="30"/>
      <c r="R33" s="30"/>
      <c r="S33" s="30"/>
      <c r="T33" s="22">
        <f t="shared" si="1"/>
        <v>1.6739100205533033</v>
      </c>
    </row>
    <row r="34" spans="1:20" ht="89.25" customHeight="1" hidden="1">
      <c r="A34" s="95"/>
      <c r="B34" s="31"/>
      <c r="C34" s="32"/>
      <c r="D34" s="23" t="s">
        <v>48</v>
      </c>
      <c r="E34" s="24" t="s">
        <v>35</v>
      </c>
      <c r="F34" s="30">
        <v>0</v>
      </c>
      <c r="G34" s="21">
        <v>0</v>
      </c>
      <c r="H34" s="21">
        <v>0</v>
      </c>
      <c r="I34" s="30"/>
      <c r="J34" s="30"/>
      <c r="K34" s="30"/>
      <c r="L34" s="30"/>
      <c r="M34" s="21">
        <v>0</v>
      </c>
      <c r="N34" s="30">
        <v>0</v>
      </c>
      <c r="O34" s="30"/>
      <c r="P34" s="30"/>
      <c r="Q34" s="30"/>
      <c r="R34" s="30"/>
      <c r="S34" s="30"/>
      <c r="T34" s="22">
        <f t="shared" si="1"/>
      </c>
    </row>
    <row r="35" spans="1:20" ht="15">
      <c r="A35" s="95"/>
      <c r="B35" s="26">
        <v>700</v>
      </c>
      <c r="C35" s="27"/>
      <c r="D35" s="28" t="s">
        <v>49</v>
      </c>
      <c r="E35" s="27"/>
      <c r="F35" s="30">
        <f aca="true" t="shared" si="12" ref="F35:R35">SUM(F36)</f>
        <v>5541536</v>
      </c>
      <c r="G35" s="30">
        <f t="shared" si="12"/>
        <v>12393000</v>
      </c>
      <c r="H35" s="30">
        <f t="shared" si="12"/>
        <v>3773000</v>
      </c>
      <c r="I35" s="30">
        <f t="shared" si="12"/>
        <v>3743000</v>
      </c>
      <c r="J35" s="30">
        <f t="shared" si="12"/>
        <v>30000</v>
      </c>
      <c r="K35" s="30">
        <f t="shared" si="12"/>
        <v>0</v>
      </c>
      <c r="L35" s="30">
        <f t="shared" si="12"/>
        <v>0</v>
      </c>
      <c r="M35" s="30">
        <f t="shared" si="12"/>
        <v>8620000</v>
      </c>
      <c r="N35" s="30">
        <f t="shared" si="12"/>
        <v>0</v>
      </c>
      <c r="O35" s="30">
        <f t="shared" si="12"/>
        <v>0</v>
      </c>
      <c r="P35" s="30">
        <f t="shared" si="12"/>
        <v>0</v>
      </c>
      <c r="Q35" s="30">
        <f t="shared" si="12"/>
        <v>0</v>
      </c>
      <c r="R35" s="30">
        <f t="shared" si="12"/>
        <v>345000</v>
      </c>
      <c r="S35" s="30">
        <f>SUM(S36)</f>
        <v>8275000</v>
      </c>
      <c r="T35" s="22">
        <f t="shared" si="1"/>
        <v>2.2363835586378937</v>
      </c>
    </row>
    <row r="36" spans="1:20" ht="25.5">
      <c r="A36" s="95"/>
      <c r="B36" s="31"/>
      <c r="C36" s="27">
        <v>70005</v>
      </c>
      <c r="D36" s="28" t="s">
        <v>50</v>
      </c>
      <c r="E36" s="25"/>
      <c r="F36" s="29">
        <f aca="true" t="shared" si="13" ref="F36:R36">SUM(F37:F46)</f>
        <v>5541536</v>
      </c>
      <c r="G36" s="29">
        <f t="shared" si="13"/>
        <v>12393000</v>
      </c>
      <c r="H36" s="29">
        <f t="shared" si="13"/>
        <v>3773000</v>
      </c>
      <c r="I36" s="29">
        <f t="shared" si="13"/>
        <v>3743000</v>
      </c>
      <c r="J36" s="29">
        <f t="shared" si="13"/>
        <v>30000</v>
      </c>
      <c r="K36" s="29">
        <f t="shared" si="13"/>
        <v>0</v>
      </c>
      <c r="L36" s="29">
        <f t="shared" si="13"/>
        <v>0</v>
      </c>
      <c r="M36" s="29">
        <f t="shared" si="13"/>
        <v>8620000</v>
      </c>
      <c r="N36" s="29">
        <f t="shared" si="13"/>
        <v>0</v>
      </c>
      <c r="O36" s="29">
        <f t="shared" si="13"/>
        <v>0</v>
      </c>
      <c r="P36" s="29">
        <f t="shared" si="13"/>
        <v>0</v>
      </c>
      <c r="Q36" s="29">
        <f t="shared" si="13"/>
        <v>0</v>
      </c>
      <c r="R36" s="29">
        <f t="shared" si="13"/>
        <v>345000</v>
      </c>
      <c r="S36" s="29">
        <f>SUM(S37:S46)</f>
        <v>8275000</v>
      </c>
      <c r="T36" s="22">
        <f t="shared" si="1"/>
        <v>2.2363835586378937</v>
      </c>
    </row>
    <row r="37" spans="1:20" ht="25.5">
      <c r="A37" s="95"/>
      <c r="B37" s="31"/>
      <c r="C37" s="32"/>
      <c r="D37" s="23" t="s">
        <v>51</v>
      </c>
      <c r="E37" s="24" t="s">
        <v>52</v>
      </c>
      <c r="F37" s="30">
        <v>1750000</v>
      </c>
      <c r="G37" s="21">
        <v>2000000</v>
      </c>
      <c r="H37" s="21">
        <f aca="true" t="shared" si="14" ref="H37:H46">SUM(I37:L37)</f>
        <v>2000000</v>
      </c>
      <c r="I37" s="34">
        <v>2000000</v>
      </c>
      <c r="J37" s="33"/>
      <c r="K37" s="34"/>
      <c r="L37" s="34"/>
      <c r="M37" s="29"/>
      <c r="N37" s="35"/>
      <c r="O37" s="34"/>
      <c r="P37" s="34"/>
      <c r="Q37" s="34"/>
      <c r="R37" s="34"/>
      <c r="S37" s="34"/>
      <c r="T37" s="22">
        <f t="shared" si="1"/>
        <v>1.1428571428571428</v>
      </c>
    </row>
    <row r="38" spans="1:20" ht="51">
      <c r="A38" s="95"/>
      <c r="B38" s="31"/>
      <c r="C38" s="32"/>
      <c r="D38" s="23" t="s">
        <v>53</v>
      </c>
      <c r="E38" s="24" t="s">
        <v>28</v>
      </c>
      <c r="F38" s="30">
        <v>370000</v>
      </c>
      <c r="G38" s="21">
        <v>820000</v>
      </c>
      <c r="H38" s="21">
        <f t="shared" si="14"/>
        <v>820000</v>
      </c>
      <c r="I38" s="34">
        <v>820000</v>
      </c>
      <c r="J38" s="33"/>
      <c r="K38" s="34"/>
      <c r="L38" s="34"/>
      <c r="M38" s="29"/>
      <c r="N38" s="34"/>
      <c r="O38" s="34"/>
      <c r="P38" s="34"/>
      <c r="Q38" s="34"/>
      <c r="R38" s="34"/>
      <c r="S38" s="34"/>
      <c r="T38" s="22">
        <f t="shared" si="1"/>
        <v>2.2162162162162162</v>
      </c>
    </row>
    <row r="39" spans="1:20" ht="14.25">
      <c r="A39" s="95"/>
      <c r="B39" s="31"/>
      <c r="C39" s="32"/>
      <c r="D39" s="23" t="s">
        <v>182</v>
      </c>
      <c r="E39" s="24" t="s">
        <v>70</v>
      </c>
      <c r="F39" s="30">
        <v>3000</v>
      </c>
      <c r="G39" s="21">
        <v>3000</v>
      </c>
      <c r="H39" s="21">
        <v>3000</v>
      </c>
      <c r="I39" s="34">
        <v>3000</v>
      </c>
      <c r="J39" s="33"/>
      <c r="K39" s="34"/>
      <c r="L39" s="34"/>
      <c r="M39" s="29"/>
      <c r="N39" s="34"/>
      <c r="O39" s="34"/>
      <c r="P39" s="34"/>
      <c r="Q39" s="34"/>
      <c r="R39" s="34"/>
      <c r="S39" s="34"/>
      <c r="T39" s="22">
        <f t="shared" si="1"/>
        <v>1</v>
      </c>
    </row>
    <row r="40" spans="1:20" ht="76.5">
      <c r="A40" s="95"/>
      <c r="B40" s="31"/>
      <c r="C40" s="32"/>
      <c r="D40" s="23" t="s">
        <v>54</v>
      </c>
      <c r="E40" s="24" t="s">
        <v>55</v>
      </c>
      <c r="F40" s="30">
        <v>600000</v>
      </c>
      <c r="G40" s="21">
        <f aca="true" t="shared" si="15" ref="G40:G46">SUM(H40+M40)</f>
        <v>500000</v>
      </c>
      <c r="H40" s="21">
        <f t="shared" si="14"/>
        <v>500000</v>
      </c>
      <c r="I40" s="34">
        <v>500000</v>
      </c>
      <c r="J40" s="33"/>
      <c r="K40" s="34"/>
      <c r="L40" s="34"/>
      <c r="M40" s="29"/>
      <c r="N40" s="34"/>
      <c r="O40" s="34"/>
      <c r="P40" s="34"/>
      <c r="Q40" s="34"/>
      <c r="R40" s="34"/>
      <c r="S40" s="34"/>
      <c r="T40" s="22">
        <f t="shared" si="1"/>
        <v>0.8333333333333334</v>
      </c>
    </row>
    <row r="41" spans="1:20" ht="51">
      <c r="A41" s="95"/>
      <c r="B41" s="31"/>
      <c r="C41" s="32"/>
      <c r="D41" s="23" t="s">
        <v>251</v>
      </c>
      <c r="E41" s="24" t="s">
        <v>252</v>
      </c>
      <c r="F41" s="30">
        <v>344963</v>
      </c>
      <c r="G41" s="21">
        <f t="shared" si="15"/>
        <v>345000</v>
      </c>
      <c r="H41" s="21">
        <f t="shared" si="14"/>
        <v>0</v>
      </c>
      <c r="I41" s="34">
        <v>0</v>
      </c>
      <c r="J41" s="33"/>
      <c r="K41" s="34"/>
      <c r="L41" s="34"/>
      <c r="M41" s="29">
        <v>345000</v>
      </c>
      <c r="N41" s="34"/>
      <c r="O41" s="34"/>
      <c r="P41" s="34"/>
      <c r="Q41" s="34"/>
      <c r="R41" s="34">
        <v>345000</v>
      </c>
      <c r="S41" s="34">
        <v>0</v>
      </c>
      <c r="T41" s="22">
        <f t="shared" si="1"/>
        <v>1.0001072578798307</v>
      </c>
    </row>
    <row r="42" spans="1:20" ht="38.25">
      <c r="A42" s="95"/>
      <c r="B42" s="31"/>
      <c r="C42" s="32"/>
      <c r="D42" s="23" t="s">
        <v>56</v>
      </c>
      <c r="E42" s="24" t="s">
        <v>57</v>
      </c>
      <c r="F42" s="30">
        <v>2017019</v>
      </c>
      <c r="G42" s="21">
        <f t="shared" si="15"/>
        <v>8275000</v>
      </c>
      <c r="H42" s="21">
        <f t="shared" si="14"/>
        <v>0</v>
      </c>
      <c r="I42" s="34">
        <v>0</v>
      </c>
      <c r="J42" s="33"/>
      <c r="K42" s="34"/>
      <c r="L42" s="34"/>
      <c r="M42" s="21">
        <v>8275000</v>
      </c>
      <c r="N42" s="34"/>
      <c r="O42" s="34"/>
      <c r="P42" s="34"/>
      <c r="Q42" s="34"/>
      <c r="R42" s="34"/>
      <c r="S42" s="34">
        <v>8275000</v>
      </c>
      <c r="T42" s="22">
        <f t="shared" si="1"/>
        <v>4.10258901874499</v>
      </c>
    </row>
    <row r="43" spans="1:20" ht="14.25">
      <c r="A43" s="95"/>
      <c r="B43" s="31"/>
      <c r="C43" s="32"/>
      <c r="D43" s="23" t="s">
        <v>58</v>
      </c>
      <c r="E43" s="24" t="s">
        <v>59</v>
      </c>
      <c r="F43" s="30">
        <v>20000</v>
      </c>
      <c r="G43" s="21">
        <f t="shared" si="15"/>
        <v>20000</v>
      </c>
      <c r="H43" s="21">
        <f t="shared" si="14"/>
        <v>20000</v>
      </c>
      <c r="I43" s="34">
        <v>20000</v>
      </c>
      <c r="J43" s="33"/>
      <c r="K43" s="34"/>
      <c r="L43" s="34"/>
      <c r="M43" s="21">
        <f>SUM(N43:S43)</f>
        <v>0</v>
      </c>
      <c r="N43" s="34"/>
      <c r="O43" s="34"/>
      <c r="P43" s="34"/>
      <c r="Q43" s="34"/>
      <c r="R43" s="34"/>
      <c r="S43" s="34"/>
      <c r="T43" s="22">
        <f t="shared" si="1"/>
        <v>1</v>
      </c>
    </row>
    <row r="44" spans="1:20" ht="14.25">
      <c r="A44" s="95"/>
      <c r="B44" s="31"/>
      <c r="C44" s="32"/>
      <c r="D44" s="23" t="s">
        <v>33</v>
      </c>
      <c r="E44" s="24" t="s">
        <v>34</v>
      </c>
      <c r="F44" s="30">
        <v>9000</v>
      </c>
      <c r="G44" s="21"/>
      <c r="H44" s="21"/>
      <c r="I44" s="34"/>
      <c r="J44" s="33"/>
      <c r="K44" s="34"/>
      <c r="L44" s="34"/>
      <c r="M44" s="21"/>
      <c r="N44" s="34"/>
      <c r="O44" s="34"/>
      <c r="P44" s="34"/>
      <c r="Q44" s="34"/>
      <c r="R44" s="34"/>
      <c r="S44" s="34"/>
      <c r="T44" s="22"/>
    </row>
    <row r="45" spans="1:20" ht="63.75">
      <c r="A45" s="95"/>
      <c r="B45" s="31"/>
      <c r="C45" s="32"/>
      <c r="D45" s="23" t="s">
        <v>19</v>
      </c>
      <c r="E45" s="24" t="s">
        <v>20</v>
      </c>
      <c r="F45" s="30">
        <v>27554</v>
      </c>
      <c r="G45" s="21">
        <f t="shared" si="15"/>
        <v>30000</v>
      </c>
      <c r="H45" s="21">
        <f t="shared" si="14"/>
        <v>30000</v>
      </c>
      <c r="I45" s="34"/>
      <c r="J45" s="34">
        <v>30000</v>
      </c>
      <c r="K45" s="33"/>
      <c r="L45" s="34"/>
      <c r="M45" s="21">
        <f>SUM(N45:S45)</f>
        <v>0</v>
      </c>
      <c r="N45" s="34"/>
      <c r="O45" s="34"/>
      <c r="P45" s="34"/>
      <c r="Q45" s="34"/>
      <c r="R45" s="34"/>
      <c r="S45" s="34"/>
      <c r="T45" s="22">
        <f t="shared" si="1"/>
        <v>1.0887711403063076</v>
      </c>
    </row>
    <row r="46" spans="1:20" ht="51">
      <c r="A46" s="95"/>
      <c r="B46" s="31"/>
      <c r="C46" s="32"/>
      <c r="D46" s="23" t="s">
        <v>60</v>
      </c>
      <c r="E46" s="24" t="s">
        <v>61</v>
      </c>
      <c r="F46" s="30">
        <v>400000</v>
      </c>
      <c r="G46" s="21">
        <f t="shared" si="15"/>
        <v>400000</v>
      </c>
      <c r="H46" s="21">
        <f t="shared" si="14"/>
        <v>400000</v>
      </c>
      <c r="I46" s="33">
        <v>400000</v>
      </c>
      <c r="J46" s="33"/>
      <c r="K46" s="34"/>
      <c r="L46" s="34"/>
      <c r="M46" s="21">
        <f>SUM(N46:S46)</f>
        <v>0</v>
      </c>
      <c r="N46" s="34"/>
      <c r="O46" s="34"/>
      <c r="P46" s="34"/>
      <c r="Q46" s="34"/>
      <c r="R46" s="34"/>
      <c r="S46" s="34"/>
      <c r="T46" s="22">
        <f aca="true" t="shared" si="16" ref="T46:T67">IF(F46&lt;&gt;0,G46/F46,"")</f>
        <v>1</v>
      </c>
    </row>
    <row r="47" spans="1:20" ht="15">
      <c r="A47" s="95"/>
      <c r="B47" s="26">
        <v>710</v>
      </c>
      <c r="C47" s="27"/>
      <c r="D47" s="28" t="s">
        <v>62</v>
      </c>
      <c r="E47" s="27"/>
      <c r="F47" s="30">
        <f>SUM(F48+F50+F52+F54+F56)</f>
        <v>547200</v>
      </c>
      <c r="G47" s="30">
        <f aca="true" t="shared" si="17" ref="G47:S47">SUM(G48+G50+G52+G56)</f>
        <v>507700</v>
      </c>
      <c r="H47" s="30">
        <f t="shared" si="17"/>
        <v>507700</v>
      </c>
      <c r="I47" s="30">
        <f t="shared" si="17"/>
        <v>180000</v>
      </c>
      <c r="J47" s="30">
        <f t="shared" si="17"/>
        <v>327700</v>
      </c>
      <c r="K47" s="30">
        <f t="shared" si="17"/>
        <v>0</v>
      </c>
      <c r="L47" s="30">
        <f t="shared" si="17"/>
        <v>0</v>
      </c>
      <c r="M47" s="30">
        <f t="shared" si="17"/>
        <v>0</v>
      </c>
      <c r="N47" s="30">
        <f t="shared" si="17"/>
        <v>0</v>
      </c>
      <c r="O47" s="30">
        <f t="shared" si="17"/>
        <v>0</v>
      </c>
      <c r="P47" s="30">
        <f t="shared" si="17"/>
        <v>0</v>
      </c>
      <c r="Q47" s="30">
        <f t="shared" si="17"/>
        <v>0</v>
      </c>
      <c r="R47" s="30"/>
      <c r="S47" s="30">
        <f t="shared" si="17"/>
        <v>0</v>
      </c>
      <c r="T47" s="22">
        <f t="shared" si="16"/>
        <v>0.9278143274853801</v>
      </c>
    </row>
    <row r="48" spans="1:20" ht="15">
      <c r="A48" s="95"/>
      <c r="B48" s="31"/>
      <c r="C48" s="27">
        <v>71013</v>
      </c>
      <c r="D48" s="28" t="s">
        <v>63</v>
      </c>
      <c r="E48" s="25"/>
      <c r="F48" s="29">
        <f aca="true" t="shared" si="18" ref="F48:O48">SUM(F49)</f>
        <v>55000</v>
      </c>
      <c r="G48" s="29">
        <f t="shared" si="18"/>
        <v>25000</v>
      </c>
      <c r="H48" s="29">
        <f t="shared" si="18"/>
        <v>25000</v>
      </c>
      <c r="I48" s="29">
        <f t="shared" si="18"/>
        <v>0</v>
      </c>
      <c r="J48" s="29">
        <f t="shared" si="18"/>
        <v>25000</v>
      </c>
      <c r="K48" s="29">
        <f t="shared" si="18"/>
        <v>0</v>
      </c>
      <c r="L48" s="29">
        <f t="shared" si="18"/>
        <v>0</v>
      </c>
      <c r="M48" s="29">
        <f t="shared" si="18"/>
        <v>0</v>
      </c>
      <c r="N48" s="29">
        <f t="shared" si="18"/>
        <v>0</v>
      </c>
      <c r="O48" s="29">
        <f t="shared" si="18"/>
        <v>0</v>
      </c>
      <c r="P48" s="29"/>
      <c r="Q48" s="29"/>
      <c r="R48" s="29"/>
      <c r="S48" s="29">
        <f>SUM(S49)</f>
        <v>0</v>
      </c>
      <c r="T48" s="22">
        <f t="shared" si="16"/>
        <v>0.45454545454545453</v>
      </c>
    </row>
    <row r="49" spans="1:20" ht="51">
      <c r="A49" s="95"/>
      <c r="B49" s="31"/>
      <c r="C49" s="32"/>
      <c r="D49" s="23" t="s">
        <v>64</v>
      </c>
      <c r="E49" s="24" t="s">
        <v>20</v>
      </c>
      <c r="F49" s="30">
        <v>55000</v>
      </c>
      <c r="G49" s="21">
        <f>SUM(H49+M49)</f>
        <v>25000</v>
      </c>
      <c r="H49" s="21">
        <f>SUM(I49:L49)</f>
        <v>25000</v>
      </c>
      <c r="I49" s="34"/>
      <c r="J49" s="34">
        <v>25000</v>
      </c>
      <c r="K49" s="33">
        <v>0</v>
      </c>
      <c r="L49" s="34"/>
      <c r="M49" s="21">
        <f>SUM(N49:S49)</f>
        <v>0</v>
      </c>
      <c r="N49" s="34"/>
      <c r="O49" s="34"/>
      <c r="P49" s="34"/>
      <c r="Q49" s="34"/>
      <c r="R49" s="34"/>
      <c r="S49" s="34"/>
      <c r="T49" s="22">
        <f t="shared" si="16"/>
        <v>0.45454545454545453</v>
      </c>
    </row>
    <row r="50" spans="1:20" ht="25.5">
      <c r="A50" s="95">
        <v>3</v>
      </c>
      <c r="B50" s="31"/>
      <c r="C50" s="27">
        <v>71014</v>
      </c>
      <c r="D50" s="28" t="s">
        <v>65</v>
      </c>
      <c r="E50" s="25"/>
      <c r="F50" s="29">
        <f aca="true" t="shared" si="19" ref="F50:O50">SUM(F51)</f>
        <v>10000</v>
      </c>
      <c r="G50" s="29">
        <f t="shared" si="19"/>
        <v>5000</v>
      </c>
      <c r="H50" s="29">
        <f t="shared" si="19"/>
        <v>5000</v>
      </c>
      <c r="I50" s="29">
        <f t="shared" si="19"/>
        <v>0</v>
      </c>
      <c r="J50" s="29">
        <f t="shared" si="19"/>
        <v>5000</v>
      </c>
      <c r="K50" s="29">
        <f t="shared" si="19"/>
        <v>0</v>
      </c>
      <c r="L50" s="29">
        <f t="shared" si="19"/>
        <v>0</v>
      </c>
      <c r="M50" s="29">
        <f t="shared" si="19"/>
        <v>0</v>
      </c>
      <c r="N50" s="29">
        <f t="shared" si="19"/>
        <v>0</v>
      </c>
      <c r="O50" s="29">
        <f t="shared" si="19"/>
        <v>0</v>
      </c>
      <c r="P50" s="29"/>
      <c r="Q50" s="29"/>
      <c r="R50" s="29"/>
      <c r="S50" s="29">
        <f>SUM(S51)</f>
        <v>0</v>
      </c>
      <c r="T50" s="22">
        <f t="shared" si="16"/>
        <v>0.5</v>
      </c>
    </row>
    <row r="51" spans="1:20" ht="63.75">
      <c r="A51" s="95"/>
      <c r="B51" s="31"/>
      <c r="C51" s="32"/>
      <c r="D51" s="23" t="s">
        <v>19</v>
      </c>
      <c r="E51" s="24" t="s">
        <v>20</v>
      </c>
      <c r="F51" s="30">
        <v>10000</v>
      </c>
      <c r="G51" s="21">
        <f>SUM(H51+M51)</f>
        <v>5000</v>
      </c>
      <c r="H51" s="21">
        <f>SUM(I51:L51)</f>
        <v>5000</v>
      </c>
      <c r="I51" s="34"/>
      <c r="J51" s="34">
        <v>5000</v>
      </c>
      <c r="K51" s="33">
        <v>0</v>
      </c>
      <c r="L51" s="34"/>
      <c r="M51" s="21">
        <f>SUM(N51:S51)</f>
        <v>0</v>
      </c>
      <c r="N51" s="34"/>
      <c r="O51" s="34"/>
      <c r="P51" s="34"/>
      <c r="Q51" s="34"/>
      <c r="R51" s="34"/>
      <c r="S51" s="34"/>
      <c r="T51" s="22">
        <f t="shared" si="16"/>
        <v>0.5</v>
      </c>
    </row>
    <row r="52" spans="1:20" ht="15">
      <c r="A52" s="95"/>
      <c r="B52" s="31"/>
      <c r="C52" s="27">
        <v>71015</v>
      </c>
      <c r="D52" s="28" t="s">
        <v>66</v>
      </c>
      <c r="E52" s="25"/>
      <c r="F52" s="29">
        <f aca="true" t="shared" si="20" ref="F52:O52">SUM(F53:F53)</f>
        <v>296700</v>
      </c>
      <c r="G52" s="29">
        <f t="shared" si="20"/>
        <v>297700</v>
      </c>
      <c r="H52" s="29">
        <f t="shared" si="20"/>
        <v>297700</v>
      </c>
      <c r="I52" s="29">
        <f t="shared" si="20"/>
        <v>0</v>
      </c>
      <c r="J52" s="29">
        <f t="shared" si="20"/>
        <v>297700</v>
      </c>
      <c r="K52" s="29">
        <f t="shared" si="20"/>
        <v>0</v>
      </c>
      <c r="L52" s="29">
        <f t="shared" si="20"/>
        <v>0</v>
      </c>
      <c r="M52" s="29">
        <f t="shared" si="20"/>
        <v>0</v>
      </c>
      <c r="N52" s="29">
        <f t="shared" si="20"/>
        <v>0</v>
      </c>
      <c r="O52" s="29">
        <f t="shared" si="20"/>
        <v>0</v>
      </c>
      <c r="P52" s="29"/>
      <c r="Q52" s="29"/>
      <c r="R52" s="29"/>
      <c r="S52" s="29">
        <f>SUM(S53:S53)</f>
        <v>0</v>
      </c>
      <c r="T52" s="22">
        <f t="shared" si="16"/>
        <v>1.0033704078193462</v>
      </c>
    </row>
    <row r="53" spans="1:20" ht="63.75">
      <c r="A53" s="95"/>
      <c r="B53" s="31"/>
      <c r="C53" s="32"/>
      <c r="D53" s="23" t="s">
        <v>19</v>
      </c>
      <c r="E53" s="24" t="s">
        <v>20</v>
      </c>
      <c r="F53" s="30">
        <v>296700</v>
      </c>
      <c r="G53" s="21">
        <f>SUM(H53+M53)</f>
        <v>297700</v>
      </c>
      <c r="H53" s="21">
        <f>SUM(I53:L53)</f>
        <v>297700</v>
      </c>
      <c r="I53" s="33"/>
      <c r="J53" s="33">
        <v>297700</v>
      </c>
      <c r="K53" s="33">
        <v>0</v>
      </c>
      <c r="L53" s="34"/>
      <c r="M53" s="21">
        <f>SUM(N53:S53)</f>
        <v>0</v>
      </c>
      <c r="N53" s="34"/>
      <c r="O53" s="34"/>
      <c r="P53" s="34"/>
      <c r="Q53" s="34"/>
      <c r="R53" s="34"/>
      <c r="S53" s="34"/>
      <c r="T53" s="22">
        <f t="shared" si="16"/>
        <v>1.0033704078193462</v>
      </c>
    </row>
    <row r="54" spans="1:20" ht="15">
      <c r="A54" s="95"/>
      <c r="B54" s="31"/>
      <c r="C54" s="27" t="s">
        <v>276</v>
      </c>
      <c r="D54" s="28" t="s">
        <v>277</v>
      </c>
      <c r="E54" s="25"/>
      <c r="F54" s="29">
        <f aca="true" t="shared" si="21" ref="F54:O54">SUM(F55)</f>
        <v>5500</v>
      </c>
      <c r="G54" s="29">
        <f t="shared" si="21"/>
        <v>0</v>
      </c>
      <c r="H54" s="29">
        <f t="shared" si="21"/>
        <v>0</v>
      </c>
      <c r="I54" s="29">
        <f t="shared" si="21"/>
        <v>0</v>
      </c>
      <c r="J54" s="29">
        <f t="shared" si="21"/>
        <v>0</v>
      </c>
      <c r="K54" s="29">
        <f t="shared" si="21"/>
        <v>0</v>
      </c>
      <c r="L54" s="29">
        <f t="shared" si="21"/>
        <v>0</v>
      </c>
      <c r="M54" s="29">
        <f t="shared" si="21"/>
        <v>0</v>
      </c>
      <c r="N54" s="29">
        <f t="shared" si="21"/>
        <v>0</v>
      </c>
      <c r="O54" s="29">
        <f t="shared" si="21"/>
        <v>0</v>
      </c>
      <c r="P54" s="29"/>
      <c r="Q54" s="29"/>
      <c r="R54" s="29"/>
      <c r="S54" s="29">
        <f>SUM(S55)</f>
        <v>0</v>
      </c>
      <c r="T54" s="22">
        <f>IF(F54&lt;&gt;0,G54/F54,"")</f>
        <v>0</v>
      </c>
    </row>
    <row r="55" spans="1:20" ht="51">
      <c r="A55" s="95"/>
      <c r="B55" s="31"/>
      <c r="C55" s="32"/>
      <c r="D55" s="23" t="s">
        <v>278</v>
      </c>
      <c r="E55" s="24" t="s">
        <v>20</v>
      </c>
      <c r="F55" s="30">
        <v>5500</v>
      </c>
      <c r="G55" s="21">
        <f>SUM(H55+M55)</f>
        <v>0</v>
      </c>
      <c r="H55" s="21">
        <f>SUM(I55:L55)</f>
        <v>0</v>
      </c>
      <c r="I55" s="34"/>
      <c r="J55" s="34">
        <v>0</v>
      </c>
      <c r="K55" s="33">
        <v>0</v>
      </c>
      <c r="L55" s="34"/>
      <c r="M55" s="21">
        <f>SUM(N55:S55)</f>
        <v>0</v>
      </c>
      <c r="N55" s="34"/>
      <c r="O55" s="34"/>
      <c r="P55" s="34"/>
      <c r="Q55" s="34"/>
      <c r="R55" s="34"/>
      <c r="S55" s="34"/>
      <c r="T55" s="22">
        <f>IF(F55&lt;&gt;0,G55/F55,"")</f>
        <v>0</v>
      </c>
    </row>
    <row r="56" spans="1:20" ht="14.25">
      <c r="A56" s="95"/>
      <c r="B56" s="31"/>
      <c r="C56" s="32" t="s">
        <v>68</v>
      </c>
      <c r="D56" s="23" t="s">
        <v>21</v>
      </c>
      <c r="E56" s="24"/>
      <c r="F56" s="30">
        <f aca="true" t="shared" si="22" ref="F56:O56">SUM(F57)</f>
        <v>180000</v>
      </c>
      <c r="G56" s="30">
        <f t="shared" si="22"/>
        <v>180000</v>
      </c>
      <c r="H56" s="30">
        <f t="shared" si="22"/>
        <v>180000</v>
      </c>
      <c r="I56" s="30">
        <f t="shared" si="22"/>
        <v>180000</v>
      </c>
      <c r="J56" s="30">
        <f t="shared" si="22"/>
        <v>0</v>
      </c>
      <c r="K56" s="30">
        <f t="shared" si="22"/>
        <v>0</v>
      </c>
      <c r="L56" s="30">
        <f t="shared" si="22"/>
        <v>0</v>
      </c>
      <c r="M56" s="30">
        <f t="shared" si="22"/>
        <v>0</v>
      </c>
      <c r="N56" s="30">
        <f t="shared" si="22"/>
        <v>0</v>
      </c>
      <c r="O56" s="30">
        <f t="shared" si="22"/>
        <v>0</v>
      </c>
      <c r="P56" s="30"/>
      <c r="Q56" s="30"/>
      <c r="R56" s="30"/>
      <c r="S56" s="30">
        <f>SUM(S57)</f>
        <v>0</v>
      </c>
      <c r="T56" s="22">
        <f t="shared" si="16"/>
        <v>1</v>
      </c>
    </row>
    <row r="57" spans="1:20" ht="14.25">
      <c r="A57" s="95"/>
      <c r="B57" s="31"/>
      <c r="C57" s="32"/>
      <c r="D57" s="23" t="s">
        <v>69</v>
      </c>
      <c r="E57" s="24" t="s">
        <v>70</v>
      </c>
      <c r="F57" s="30">
        <v>180000</v>
      </c>
      <c r="G57" s="21">
        <f>SUM(H57+M57)</f>
        <v>180000</v>
      </c>
      <c r="H57" s="21">
        <f>SUM(I57:L57)</f>
        <v>180000</v>
      </c>
      <c r="I57" s="34">
        <v>180000</v>
      </c>
      <c r="J57" s="34"/>
      <c r="K57" s="33"/>
      <c r="L57" s="34"/>
      <c r="M57" s="21">
        <f>SUM(N57:S57)</f>
        <v>0</v>
      </c>
      <c r="N57" s="34"/>
      <c r="O57" s="34"/>
      <c r="P57" s="34"/>
      <c r="Q57" s="34"/>
      <c r="R57" s="34"/>
      <c r="S57" s="34"/>
      <c r="T57" s="22">
        <f t="shared" si="16"/>
        <v>1</v>
      </c>
    </row>
    <row r="58" spans="1:20" ht="15">
      <c r="A58" s="95"/>
      <c r="B58" s="26" t="s">
        <v>240</v>
      </c>
      <c r="C58" s="27"/>
      <c r="D58" s="28" t="s">
        <v>243</v>
      </c>
      <c r="E58" s="27"/>
      <c r="F58" s="29">
        <f aca="true" t="shared" si="23" ref="F58:S58">SUM(F59)</f>
        <v>2451203</v>
      </c>
      <c r="G58" s="29">
        <f t="shared" si="23"/>
        <v>1009480</v>
      </c>
      <c r="H58" s="29">
        <f t="shared" si="23"/>
        <v>114099</v>
      </c>
      <c r="I58" s="29">
        <f t="shared" si="23"/>
        <v>0</v>
      </c>
      <c r="J58" s="29">
        <f t="shared" si="23"/>
        <v>0</v>
      </c>
      <c r="K58" s="29">
        <f t="shared" si="23"/>
        <v>0</v>
      </c>
      <c r="L58" s="29">
        <f t="shared" si="23"/>
        <v>114099</v>
      </c>
      <c r="M58" s="29">
        <f t="shared" si="23"/>
        <v>895381</v>
      </c>
      <c r="N58" s="29">
        <f t="shared" si="23"/>
        <v>895381</v>
      </c>
      <c r="O58" s="29">
        <f t="shared" si="23"/>
        <v>0</v>
      </c>
      <c r="P58" s="29">
        <f t="shared" si="23"/>
        <v>0</v>
      </c>
      <c r="Q58" s="29">
        <f t="shared" si="23"/>
        <v>0</v>
      </c>
      <c r="R58" s="29"/>
      <c r="S58" s="29">
        <f t="shared" si="23"/>
        <v>0</v>
      </c>
      <c r="T58" s="22">
        <f t="shared" si="16"/>
        <v>0.4118304359124887</v>
      </c>
    </row>
    <row r="59" spans="1:20" ht="15">
      <c r="A59" s="95"/>
      <c r="B59" s="26"/>
      <c r="C59" s="27" t="s">
        <v>241</v>
      </c>
      <c r="D59" s="28" t="s">
        <v>21</v>
      </c>
      <c r="E59" s="25"/>
      <c r="F59" s="30">
        <f>SUM(F60,F61)</f>
        <v>2451203</v>
      </c>
      <c r="G59" s="30">
        <f aca="true" t="shared" si="24" ref="G59:S59">SUM(G60,G61)</f>
        <v>1009480</v>
      </c>
      <c r="H59" s="30">
        <f t="shared" si="24"/>
        <v>114099</v>
      </c>
      <c r="I59" s="30">
        <f t="shared" si="24"/>
        <v>0</v>
      </c>
      <c r="J59" s="30">
        <f t="shared" si="24"/>
        <v>0</v>
      </c>
      <c r="K59" s="30">
        <f t="shared" si="24"/>
        <v>0</v>
      </c>
      <c r="L59" s="30">
        <f t="shared" si="24"/>
        <v>114099</v>
      </c>
      <c r="M59" s="30">
        <f t="shared" si="24"/>
        <v>895381</v>
      </c>
      <c r="N59" s="30">
        <f t="shared" si="24"/>
        <v>895381</v>
      </c>
      <c r="O59" s="30">
        <f t="shared" si="24"/>
        <v>0</v>
      </c>
      <c r="P59" s="30">
        <f t="shared" si="24"/>
        <v>0</v>
      </c>
      <c r="Q59" s="30">
        <f t="shared" si="24"/>
        <v>0</v>
      </c>
      <c r="R59" s="30"/>
      <c r="S59" s="30">
        <f t="shared" si="24"/>
        <v>0</v>
      </c>
      <c r="T59" s="22">
        <f t="shared" si="16"/>
        <v>0.4118304359124887</v>
      </c>
    </row>
    <row r="60" spans="1:21" ht="63.75">
      <c r="A60" s="95"/>
      <c r="B60" s="31"/>
      <c r="C60" s="32"/>
      <c r="D60" s="23" t="s">
        <v>244</v>
      </c>
      <c r="E60" s="24" t="s">
        <v>242</v>
      </c>
      <c r="F60" s="30">
        <v>113460</v>
      </c>
      <c r="G60" s="21">
        <v>114099</v>
      </c>
      <c r="H60" s="21">
        <v>114099</v>
      </c>
      <c r="I60" s="33">
        <v>0</v>
      </c>
      <c r="J60" s="33"/>
      <c r="K60" s="34"/>
      <c r="L60" s="34">
        <v>114099</v>
      </c>
      <c r="M60" s="21">
        <f>SUM(N60:S60)</f>
        <v>0</v>
      </c>
      <c r="N60" s="34"/>
      <c r="O60" s="34"/>
      <c r="P60" s="34"/>
      <c r="Q60" s="34"/>
      <c r="R60" s="34"/>
      <c r="S60" s="34"/>
      <c r="T60" s="22">
        <f t="shared" si="16"/>
        <v>1.0056319407720782</v>
      </c>
      <c r="U60" s="68"/>
    </row>
    <row r="61" spans="1:21" ht="63.75">
      <c r="A61" s="95"/>
      <c r="B61" s="31"/>
      <c r="C61" s="32"/>
      <c r="D61" s="23" t="s">
        <v>246</v>
      </c>
      <c r="E61" s="24" t="s">
        <v>245</v>
      </c>
      <c r="F61" s="30">
        <v>2337743</v>
      </c>
      <c r="G61" s="21">
        <v>895381</v>
      </c>
      <c r="H61" s="21"/>
      <c r="I61" s="33"/>
      <c r="J61" s="33"/>
      <c r="K61" s="34"/>
      <c r="L61" s="34"/>
      <c r="M61" s="21">
        <v>895381</v>
      </c>
      <c r="N61" s="34">
        <v>895381</v>
      </c>
      <c r="O61" s="34"/>
      <c r="P61" s="34"/>
      <c r="Q61" s="34"/>
      <c r="R61" s="34"/>
      <c r="S61" s="34"/>
      <c r="T61" s="22">
        <f t="shared" si="16"/>
        <v>0.3830108784413</v>
      </c>
      <c r="U61" s="68"/>
    </row>
    <row r="62" spans="1:20" ht="15">
      <c r="A62" s="95"/>
      <c r="B62" s="26">
        <v>750</v>
      </c>
      <c r="C62" s="27"/>
      <c r="D62" s="28" t="s">
        <v>71</v>
      </c>
      <c r="E62" s="27"/>
      <c r="F62" s="30">
        <f aca="true" t="shared" si="25" ref="F62:Q62">SUM(F63+F67+F76+F78)</f>
        <v>7071047</v>
      </c>
      <c r="G62" s="30">
        <f t="shared" si="25"/>
        <v>2245224</v>
      </c>
      <c r="H62" s="30">
        <f t="shared" si="25"/>
        <v>2138557</v>
      </c>
      <c r="I62" s="30">
        <f t="shared" si="25"/>
        <v>590030</v>
      </c>
      <c r="J62" s="30">
        <f t="shared" si="25"/>
        <v>776500</v>
      </c>
      <c r="K62" s="30">
        <f t="shared" si="25"/>
        <v>0</v>
      </c>
      <c r="L62" s="30">
        <f t="shared" si="25"/>
        <v>772027</v>
      </c>
      <c r="M62" s="30">
        <f t="shared" si="25"/>
        <v>106667</v>
      </c>
      <c r="N62" s="30">
        <f t="shared" si="25"/>
        <v>106667</v>
      </c>
      <c r="O62" s="30">
        <f t="shared" si="25"/>
        <v>0</v>
      </c>
      <c r="P62" s="30">
        <f t="shared" si="25"/>
        <v>0</v>
      </c>
      <c r="Q62" s="30">
        <f t="shared" si="25"/>
        <v>0</v>
      </c>
      <c r="R62" s="30"/>
      <c r="S62" s="30">
        <f>SUM(S63+S67+S76+S78)</f>
        <v>0</v>
      </c>
      <c r="T62" s="22">
        <f t="shared" si="16"/>
        <v>0.3175235576853046</v>
      </c>
    </row>
    <row r="63" spans="1:190" ht="15">
      <c r="A63" s="95"/>
      <c r="B63" s="26"/>
      <c r="C63" s="27">
        <v>75011</v>
      </c>
      <c r="D63" s="28" t="s">
        <v>72</v>
      </c>
      <c r="E63" s="25"/>
      <c r="F63" s="30">
        <f aca="true" t="shared" si="26" ref="F63:O63">SUM(F64:F66)</f>
        <v>730230</v>
      </c>
      <c r="G63" s="30">
        <f t="shared" si="26"/>
        <v>746530</v>
      </c>
      <c r="H63" s="30">
        <f t="shared" si="26"/>
        <v>746530</v>
      </c>
      <c r="I63" s="30">
        <f t="shared" si="26"/>
        <v>30</v>
      </c>
      <c r="J63" s="30">
        <f t="shared" si="26"/>
        <v>746500</v>
      </c>
      <c r="K63" s="30">
        <f t="shared" si="26"/>
        <v>0</v>
      </c>
      <c r="L63" s="30">
        <f t="shared" si="26"/>
        <v>0</v>
      </c>
      <c r="M63" s="30">
        <f t="shared" si="26"/>
        <v>0</v>
      </c>
      <c r="N63" s="30">
        <f t="shared" si="26"/>
        <v>0</v>
      </c>
      <c r="O63" s="30">
        <f t="shared" si="26"/>
        <v>0</v>
      </c>
      <c r="P63" s="30"/>
      <c r="Q63" s="30"/>
      <c r="R63" s="30"/>
      <c r="S63" s="30">
        <f>SUM(S64:S66)</f>
        <v>0</v>
      </c>
      <c r="T63" s="22">
        <f t="shared" si="16"/>
        <v>1.0223217342481137</v>
      </c>
      <c r="BW63" s="36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6"/>
      <c r="CT63" s="36"/>
      <c r="CU63" s="36"/>
      <c r="CV63" s="36"/>
      <c r="CW63" s="36"/>
      <c r="CX63" s="36"/>
      <c r="CY63" s="36"/>
      <c r="CZ63" s="36"/>
      <c r="DA63" s="36"/>
      <c r="DB63" s="36"/>
      <c r="DC63" s="36"/>
      <c r="DD63" s="36"/>
      <c r="DE63" s="36"/>
      <c r="DF63" s="36"/>
      <c r="DG63" s="36"/>
      <c r="DH63" s="36"/>
      <c r="DI63" s="36"/>
      <c r="DJ63" s="36"/>
      <c r="DK63" s="36"/>
      <c r="DL63" s="36"/>
      <c r="DM63" s="36"/>
      <c r="DN63" s="36"/>
      <c r="DO63" s="36"/>
      <c r="DP63" s="36"/>
      <c r="DQ63" s="36"/>
      <c r="DR63" s="36"/>
      <c r="DS63" s="36"/>
      <c r="DT63" s="36"/>
      <c r="DU63" s="36"/>
      <c r="DV63" s="36"/>
      <c r="DW63" s="36"/>
      <c r="DX63" s="36"/>
      <c r="DY63" s="36"/>
      <c r="DZ63" s="36"/>
      <c r="EA63" s="36"/>
      <c r="EB63" s="36"/>
      <c r="EC63" s="36"/>
      <c r="ED63" s="36"/>
      <c r="EE63" s="36"/>
      <c r="EF63" s="36"/>
      <c r="EG63" s="36"/>
      <c r="EH63" s="36"/>
      <c r="EI63" s="36"/>
      <c r="EJ63" s="36"/>
      <c r="EK63" s="36"/>
      <c r="EL63" s="36"/>
      <c r="EM63" s="36"/>
      <c r="EN63" s="36"/>
      <c r="EO63" s="36"/>
      <c r="EP63" s="36"/>
      <c r="EQ63" s="36"/>
      <c r="ER63" s="36"/>
      <c r="ES63" s="36"/>
      <c r="ET63" s="36"/>
      <c r="EU63" s="36"/>
      <c r="EV63" s="36"/>
      <c r="EW63" s="36"/>
      <c r="EX63" s="36"/>
      <c r="EY63" s="36"/>
      <c r="EZ63" s="36"/>
      <c r="FA63" s="36"/>
      <c r="FB63" s="36"/>
      <c r="FC63" s="36"/>
      <c r="FD63" s="36"/>
      <c r="FE63" s="36"/>
      <c r="FF63" s="36"/>
      <c r="FG63" s="36"/>
      <c r="FH63" s="36"/>
      <c r="FI63" s="36"/>
      <c r="FJ63" s="36"/>
      <c r="FK63" s="36"/>
      <c r="FL63" s="36"/>
      <c r="FM63" s="36"/>
      <c r="FN63" s="36"/>
      <c r="FO63" s="36"/>
      <c r="FP63" s="36"/>
      <c r="FQ63" s="36"/>
      <c r="FR63" s="36"/>
      <c r="FS63" s="36"/>
      <c r="FT63" s="36"/>
      <c r="FU63" s="36"/>
      <c r="FV63" s="36"/>
      <c r="FW63" s="36"/>
      <c r="FX63" s="36"/>
      <c r="FY63" s="36"/>
      <c r="FZ63" s="36"/>
      <c r="GA63" s="36"/>
      <c r="GB63" s="36"/>
      <c r="GC63" s="36"/>
      <c r="GD63" s="36"/>
      <c r="GE63" s="36"/>
      <c r="GF63" s="36"/>
      <c r="GG63" s="36"/>
      <c r="GH63" s="36"/>
    </row>
    <row r="64" spans="1:20" ht="63.75">
      <c r="A64" s="95"/>
      <c r="B64" s="31"/>
      <c r="C64" s="32"/>
      <c r="D64" s="23" t="s">
        <v>22</v>
      </c>
      <c r="E64" s="24" t="s">
        <v>23</v>
      </c>
      <c r="F64" s="30">
        <v>542600</v>
      </c>
      <c r="G64" s="21">
        <f>SUM(H64+M64)</f>
        <v>554000</v>
      </c>
      <c r="H64" s="21">
        <f>SUM(I64:L64)</f>
        <v>554000</v>
      </c>
      <c r="I64" s="34"/>
      <c r="J64" s="34">
        <v>554000</v>
      </c>
      <c r="K64" s="33">
        <v>0</v>
      </c>
      <c r="L64" s="34"/>
      <c r="M64" s="21">
        <f>SUM(N64:S64)</f>
        <v>0</v>
      </c>
      <c r="N64" s="34"/>
      <c r="O64" s="34"/>
      <c r="P64" s="34"/>
      <c r="Q64" s="34"/>
      <c r="R64" s="34"/>
      <c r="S64" s="34"/>
      <c r="T64" s="22">
        <f t="shared" si="16"/>
        <v>1.0210099520825655</v>
      </c>
    </row>
    <row r="65" spans="1:20" ht="63.75">
      <c r="A65" s="95"/>
      <c r="B65" s="31"/>
      <c r="C65" s="32"/>
      <c r="D65" s="23" t="s">
        <v>19</v>
      </c>
      <c r="E65" s="24" t="s">
        <v>20</v>
      </c>
      <c r="F65" s="30">
        <v>187600</v>
      </c>
      <c r="G65" s="21">
        <f>SUM(H65+M65)</f>
        <v>192500</v>
      </c>
      <c r="H65" s="21">
        <f>SUM(I65:L65)</f>
        <v>192500</v>
      </c>
      <c r="I65" s="34"/>
      <c r="J65" s="34">
        <v>192500</v>
      </c>
      <c r="K65" s="33">
        <v>0</v>
      </c>
      <c r="L65" s="34"/>
      <c r="M65" s="21">
        <f>SUM(N65:S65)</f>
        <v>0</v>
      </c>
      <c r="N65" s="34"/>
      <c r="O65" s="34"/>
      <c r="P65" s="34"/>
      <c r="Q65" s="34"/>
      <c r="R65" s="34"/>
      <c r="S65" s="34"/>
      <c r="T65" s="22">
        <f t="shared" si="16"/>
        <v>1.0261194029850746</v>
      </c>
    </row>
    <row r="66" spans="1:20" ht="51">
      <c r="A66" s="95"/>
      <c r="B66" s="31"/>
      <c r="C66" s="32"/>
      <c r="D66" s="23" t="s">
        <v>60</v>
      </c>
      <c r="E66" s="24" t="s">
        <v>61</v>
      </c>
      <c r="F66" s="30">
        <v>30</v>
      </c>
      <c r="G66" s="21">
        <f>SUM(H66+M66)</f>
        <v>30</v>
      </c>
      <c r="H66" s="21">
        <f>SUM(I66:L66)</f>
        <v>30</v>
      </c>
      <c r="I66" s="33">
        <v>30</v>
      </c>
      <c r="J66" s="33"/>
      <c r="K66" s="33"/>
      <c r="L66" s="34"/>
      <c r="M66" s="21">
        <f>SUM(N66:S66)</f>
        <v>0</v>
      </c>
      <c r="N66" s="34"/>
      <c r="O66" s="34"/>
      <c r="P66" s="34"/>
      <c r="Q66" s="34"/>
      <c r="R66" s="34"/>
      <c r="S66" s="34"/>
      <c r="T66" s="22">
        <f t="shared" si="16"/>
        <v>1</v>
      </c>
    </row>
    <row r="67" spans="1:190" ht="25.5">
      <c r="A67" s="95"/>
      <c r="B67" s="26"/>
      <c r="C67" s="27">
        <v>75023</v>
      </c>
      <c r="D67" s="28" t="s">
        <v>73</v>
      </c>
      <c r="E67" s="25"/>
      <c r="F67" s="30">
        <f>SUM(F68:F75)</f>
        <v>6129782</v>
      </c>
      <c r="G67" s="30">
        <f aca="true" t="shared" si="27" ref="G67:S67">SUM(G68:G75)</f>
        <v>1278137</v>
      </c>
      <c r="H67" s="30">
        <f t="shared" si="27"/>
        <v>1171470</v>
      </c>
      <c r="I67" s="30">
        <f t="shared" si="27"/>
        <v>590000</v>
      </c>
      <c r="J67" s="30">
        <f t="shared" si="27"/>
        <v>0</v>
      </c>
      <c r="K67" s="30">
        <f t="shared" si="27"/>
        <v>0</v>
      </c>
      <c r="L67" s="30">
        <f t="shared" si="27"/>
        <v>581470</v>
      </c>
      <c r="M67" s="30">
        <f t="shared" si="27"/>
        <v>106667</v>
      </c>
      <c r="N67" s="30">
        <f t="shared" si="27"/>
        <v>106667</v>
      </c>
      <c r="O67" s="30">
        <f t="shared" si="27"/>
        <v>0</v>
      </c>
      <c r="P67" s="30">
        <f t="shared" si="27"/>
        <v>0</v>
      </c>
      <c r="Q67" s="30">
        <f t="shared" si="27"/>
        <v>0</v>
      </c>
      <c r="R67" s="30">
        <f t="shared" si="27"/>
        <v>0</v>
      </c>
      <c r="S67" s="30">
        <f t="shared" si="27"/>
        <v>0</v>
      </c>
      <c r="T67" s="22">
        <f t="shared" si="16"/>
        <v>0.2085126355227641</v>
      </c>
      <c r="BW67" s="36"/>
      <c r="BX67" s="36"/>
      <c r="BY67" s="36"/>
      <c r="BZ67" s="36"/>
      <c r="CA67" s="36"/>
      <c r="CB67" s="36"/>
      <c r="CC67" s="36"/>
      <c r="CD67" s="36"/>
      <c r="CE67" s="36"/>
      <c r="CF67" s="36"/>
      <c r="CG67" s="36"/>
      <c r="CH67" s="36"/>
      <c r="CI67" s="36"/>
      <c r="CJ67" s="36"/>
      <c r="CK67" s="36"/>
      <c r="CL67" s="36"/>
      <c r="CM67" s="36"/>
      <c r="CN67" s="36"/>
      <c r="CO67" s="36"/>
      <c r="CP67" s="36"/>
      <c r="CQ67" s="36"/>
      <c r="CR67" s="36"/>
      <c r="CS67" s="36"/>
      <c r="CT67" s="36"/>
      <c r="CU67" s="36"/>
      <c r="CV67" s="36"/>
      <c r="CW67" s="36"/>
      <c r="CX67" s="36"/>
      <c r="CY67" s="36"/>
      <c r="CZ67" s="36"/>
      <c r="DA67" s="36"/>
      <c r="DB67" s="36"/>
      <c r="DC67" s="36"/>
      <c r="DD67" s="36"/>
      <c r="DE67" s="36"/>
      <c r="DF67" s="36"/>
      <c r="DG67" s="36"/>
      <c r="DH67" s="36"/>
      <c r="DI67" s="36"/>
      <c r="DJ67" s="36"/>
      <c r="DK67" s="36"/>
      <c r="DL67" s="36"/>
      <c r="DM67" s="36"/>
      <c r="DN67" s="36"/>
      <c r="DO67" s="36"/>
      <c r="DP67" s="36"/>
      <c r="DQ67" s="36"/>
      <c r="DR67" s="36"/>
      <c r="DS67" s="36"/>
      <c r="DT67" s="36"/>
      <c r="DU67" s="36"/>
      <c r="DV67" s="36"/>
      <c r="DW67" s="36"/>
      <c r="DX67" s="36"/>
      <c r="DY67" s="36"/>
      <c r="DZ67" s="36"/>
      <c r="EA67" s="36"/>
      <c r="EB67" s="36"/>
      <c r="EC67" s="36"/>
      <c r="ED67" s="36"/>
      <c r="EE67" s="36"/>
      <c r="EF67" s="36"/>
      <c r="EG67" s="36"/>
      <c r="EH67" s="36"/>
      <c r="EI67" s="36"/>
      <c r="EJ67" s="36"/>
      <c r="EK67" s="36"/>
      <c r="EL67" s="36"/>
      <c r="EM67" s="36"/>
      <c r="EN67" s="36"/>
      <c r="EO67" s="36"/>
      <c r="EP67" s="36"/>
      <c r="EQ67" s="36"/>
      <c r="ER67" s="36"/>
      <c r="ES67" s="36"/>
      <c r="ET67" s="36"/>
      <c r="EU67" s="36"/>
      <c r="EV67" s="36"/>
      <c r="EW67" s="36"/>
      <c r="EX67" s="36"/>
      <c r="EY67" s="36"/>
      <c r="EZ67" s="36"/>
      <c r="FA67" s="36"/>
      <c r="FB67" s="36"/>
      <c r="FC67" s="36"/>
      <c r="FD67" s="36"/>
      <c r="FE67" s="36"/>
      <c r="FF67" s="36"/>
      <c r="FG67" s="36"/>
      <c r="FH67" s="36"/>
      <c r="FI67" s="36"/>
      <c r="FJ67" s="36"/>
      <c r="FK67" s="36"/>
      <c r="FL67" s="36"/>
      <c r="FM67" s="36"/>
      <c r="FN67" s="36"/>
      <c r="FO67" s="36"/>
      <c r="FP67" s="36"/>
      <c r="FQ67" s="36"/>
      <c r="FR67" s="36"/>
      <c r="FS67" s="36"/>
      <c r="FT67" s="36"/>
      <c r="FU67" s="36"/>
      <c r="FV67" s="36"/>
      <c r="FW67" s="36"/>
      <c r="FX67" s="36"/>
      <c r="FY67" s="36"/>
      <c r="FZ67" s="36"/>
      <c r="GA67" s="36"/>
      <c r="GB67" s="36"/>
      <c r="GC67" s="36"/>
      <c r="GD67" s="36"/>
      <c r="GE67" s="36"/>
      <c r="GF67" s="36"/>
      <c r="GG67" s="36"/>
      <c r="GH67" s="36"/>
    </row>
    <row r="68" spans="1:20" ht="14.25">
      <c r="A68" s="95"/>
      <c r="B68" s="31"/>
      <c r="C68" s="32"/>
      <c r="D68" s="23" t="s">
        <v>182</v>
      </c>
      <c r="E68" s="24" t="s">
        <v>70</v>
      </c>
      <c r="F68" s="30">
        <v>21000</v>
      </c>
      <c r="G68" s="21">
        <v>30000</v>
      </c>
      <c r="H68" s="21">
        <v>30000</v>
      </c>
      <c r="I68" s="33">
        <v>30000</v>
      </c>
      <c r="J68" s="33"/>
      <c r="K68" s="34"/>
      <c r="L68" s="34"/>
      <c r="M68" s="21"/>
      <c r="N68" s="34"/>
      <c r="O68" s="21"/>
      <c r="P68" s="34"/>
      <c r="Q68" s="34"/>
      <c r="R68" s="34"/>
      <c r="S68" s="34"/>
      <c r="T68" s="22"/>
    </row>
    <row r="69" spans="1:20" ht="76.5">
      <c r="A69" s="95"/>
      <c r="B69" s="31"/>
      <c r="C69" s="32"/>
      <c r="D69" s="23" t="s">
        <v>54</v>
      </c>
      <c r="E69" s="24" t="s">
        <v>55</v>
      </c>
      <c r="F69" s="30">
        <v>35000</v>
      </c>
      <c r="G69" s="21">
        <f>SUM(H69+M69)</f>
        <v>50000</v>
      </c>
      <c r="H69" s="21">
        <f>SUM(I69:L69)</f>
        <v>50000</v>
      </c>
      <c r="I69" s="33">
        <v>50000</v>
      </c>
      <c r="J69" s="33"/>
      <c r="K69" s="34"/>
      <c r="L69" s="34"/>
      <c r="M69" s="21">
        <f>SUM(N69:S69)</f>
        <v>0</v>
      </c>
      <c r="N69" s="34"/>
      <c r="O69" s="34"/>
      <c r="P69" s="34"/>
      <c r="Q69" s="34"/>
      <c r="R69" s="34"/>
      <c r="S69" s="34"/>
      <c r="T69" s="22">
        <f>IF(F69&lt;&gt;0,G69/F69,"")</f>
        <v>1.4285714285714286</v>
      </c>
    </row>
    <row r="70" spans="1:20" ht="14.25">
      <c r="A70" s="95"/>
      <c r="B70" s="31"/>
      <c r="C70" s="32"/>
      <c r="D70" s="23" t="s">
        <v>76</v>
      </c>
      <c r="E70" s="24" t="s">
        <v>59</v>
      </c>
      <c r="F70" s="30">
        <v>300000</v>
      </c>
      <c r="G70" s="21">
        <f>SUM(H70+M70)</f>
        <v>500000</v>
      </c>
      <c r="H70" s="21">
        <f>SUM(I70:L70)</f>
        <v>500000</v>
      </c>
      <c r="I70" s="33">
        <v>500000</v>
      </c>
      <c r="J70" s="33"/>
      <c r="K70" s="34"/>
      <c r="L70" s="34"/>
      <c r="M70" s="21">
        <f>SUM(N70:S70)</f>
        <v>0</v>
      </c>
      <c r="N70" s="34"/>
      <c r="O70" s="34"/>
      <c r="P70" s="34"/>
      <c r="Q70" s="34"/>
      <c r="R70" s="34"/>
      <c r="S70" s="34"/>
      <c r="T70" s="22">
        <f>IF(F70&lt;&gt;0,G70/F70,"")</f>
        <v>1.6666666666666667</v>
      </c>
    </row>
    <row r="71" spans="1:20" ht="14.25">
      <c r="A71" s="95"/>
      <c r="B71" s="31"/>
      <c r="C71" s="32"/>
      <c r="D71" s="23" t="s">
        <v>33</v>
      </c>
      <c r="E71" s="24" t="s">
        <v>34</v>
      </c>
      <c r="F71" s="30">
        <v>4150</v>
      </c>
      <c r="G71" s="21">
        <v>10000</v>
      </c>
      <c r="H71" s="21">
        <v>10000</v>
      </c>
      <c r="I71" s="33">
        <v>10000</v>
      </c>
      <c r="J71" s="33"/>
      <c r="K71" s="34"/>
      <c r="L71" s="34"/>
      <c r="M71" s="21"/>
      <c r="N71" s="34"/>
      <c r="O71" s="34"/>
      <c r="P71" s="34"/>
      <c r="Q71" s="34"/>
      <c r="R71" s="34"/>
      <c r="S71" s="34"/>
      <c r="T71" s="22">
        <f>IF(F71&lt;&gt;0,G71/F71,"")</f>
        <v>2.4096385542168677</v>
      </c>
    </row>
    <row r="72" spans="1:21" ht="76.5">
      <c r="A72" s="95">
        <v>4</v>
      </c>
      <c r="B72" s="31"/>
      <c r="C72" s="32"/>
      <c r="D72" s="23" t="s">
        <v>238</v>
      </c>
      <c r="E72" s="24" t="s">
        <v>80</v>
      </c>
      <c r="F72" s="30">
        <v>584500</v>
      </c>
      <c r="G72" s="21">
        <v>494246</v>
      </c>
      <c r="H72" s="21">
        <v>494246</v>
      </c>
      <c r="I72" s="33"/>
      <c r="J72" s="33"/>
      <c r="K72" s="34"/>
      <c r="L72" s="34">
        <v>494246</v>
      </c>
      <c r="M72" s="21"/>
      <c r="N72" s="34"/>
      <c r="O72" s="34"/>
      <c r="P72" s="34"/>
      <c r="Q72" s="34"/>
      <c r="R72" s="34"/>
      <c r="S72" s="34"/>
      <c r="T72" s="22"/>
      <c r="U72" s="68"/>
    </row>
    <row r="73" spans="1:20" ht="76.5">
      <c r="A73" s="95"/>
      <c r="B73" s="31"/>
      <c r="C73" s="32"/>
      <c r="D73" s="23" t="s">
        <v>272</v>
      </c>
      <c r="E73" s="24" t="s">
        <v>81</v>
      </c>
      <c r="F73" s="30">
        <v>103178</v>
      </c>
      <c r="G73" s="21">
        <v>87224</v>
      </c>
      <c r="H73" s="21">
        <v>87224</v>
      </c>
      <c r="I73" s="33"/>
      <c r="J73" s="33"/>
      <c r="K73" s="34"/>
      <c r="L73" s="34">
        <v>87224</v>
      </c>
      <c r="M73" s="21"/>
      <c r="N73" s="34"/>
      <c r="O73" s="34"/>
      <c r="P73" s="34"/>
      <c r="Q73" s="34"/>
      <c r="R73" s="34"/>
      <c r="S73" s="34"/>
      <c r="T73" s="22"/>
    </row>
    <row r="74" spans="1:20" ht="76.5">
      <c r="A74" s="95"/>
      <c r="B74" s="31"/>
      <c r="C74" s="32"/>
      <c r="D74" s="23" t="s">
        <v>250</v>
      </c>
      <c r="E74" s="24" t="s">
        <v>74</v>
      </c>
      <c r="F74" s="30">
        <v>4319660</v>
      </c>
      <c r="G74" s="21">
        <v>106667</v>
      </c>
      <c r="H74" s="21">
        <f>SUM(I74:L74)</f>
        <v>0</v>
      </c>
      <c r="I74" s="33"/>
      <c r="J74" s="33"/>
      <c r="K74" s="34"/>
      <c r="L74" s="34"/>
      <c r="M74" s="21">
        <v>106667</v>
      </c>
      <c r="N74" s="21">
        <v>106667</v>
      </c>
      <c r="O74" s="34"/>
      <c r="P74" s="34"/>
      <c r="Q74" s="34"/>
      <c r="R74" s="34"/>
      <c r="S74" s="34"/>
      <c r="T74" s="22">
        <f aca="true" t="shared" si="28" ref="T74:T83">IF(F74&lt;&gt;0,G74/F74,"")</f>
        <v>0.024693378645541546</v>
      </c>
    </row>
    <row r="75" spans="1:20" ht="63.75">
      <c r="A75" s="95"/>
      <c r="B75" s="31"/>
      <c r="C75" s="32"/>
      <c r="D75" s="23" t="s">
        <v>75</v>
      </c>
      <c r="E75" s="24" t="s">
        <v>36</v>
      </c>
      <c r="F75" s="30">
        <v>762294</v>
      </c>
      <c r="G75" s="21">
        <v>0</v>
      </c>
      <c r="H75" s="21"/>
      <c r="I75" s="33"/>
      <c r="J75" s="33"/>
      <c r="K75" s="34"/>
      <c r="L75" s="34"/>
      <c r="M75" s="21">
        <v>0</v>
      </c>
      <c r="N75" s="34">
        <v>0</v>
      </c>
      <c r="O75" s="21">
        <v>0</v>
      </c>
      <c r="P75" s="34"/>
      <c r="Q75" s="34"/>
      <c r="R75" s="34"/>
      <c r="S75" s="34"/>
      <c r="T75" s="22">
        <f t="shared" si="28"/>
        <v>0</v>
      </c>
    </row>
    <row r="76" spans="1:190" ht="15">
      <c r="A76" s="95"/>
      <c r="B76" s="26"/>
      <c r="C76" s="27">
        <v>75045</v>
      </c>
      <c r="D76" s="28" t="s">
        <v>77</v>
      </c>
      <c r="E76" s="25"/>
      <c r="F76" s="30">
        <f aca="true" t="shared" si="29" ref="F76:O76">SUM(F77)</f>
        <v>32000</v>
      </c>
      <c r="G76" s="30">
        <f t="shared" si="29"/>
        <v>30000</v>
      </c>
      <c r="H76" s="30">
        <f t="shared" si="29"/>
        <v>30000</v>
      </c>
      <c r="I76" s="30">
        <f t="shared" si="29"/>
        <v>0</v>
      </c>
      <c r="J76" s="30">
        <f t="shared" si="29"/>
        <v>30000</v>
      </c>
      <c r="K76" s="30">
        <f t="shared" si="29"/>
        <v>0</v>
      </c>
      <c r="L76" s="30">
        <f t="shared" si="29"/>
        <v>0</v>
      </c>
      <c r="M76" s="30">
        <f t="shared" si="29"/>
        <v>0</v>
      </c>
      <c r="N76" s="30">
        <f t="shared" si="29"/>
        <v>0</v>
      </c>
      <c r="O76" s="30">
        <f t="shared" si="29"/>
        <v>0</v>
      </c>
      <c r="P76" s="30"/>
      <c r="Q76" s="30"/>
      <c r="R76" s="30"/>
      <c r="S76" s="30">
        <f>SUM(S77)</f>
        <v>0</v>
      </c>
      <c r="T76" s="22">
        <f t="shared" si="28"/>
        <v>0.9375</v>
      </c>
      <c r="BW76" s="36"/>
      <c r="BX76" s="36"/>
      <c r="BY76" s="36"/>
      <c r="BZ76" s="36"/>
      <c r="CA76" s="36"/>
      <c r="CB76" s="36"/>
      <c r="CC76" s="36"/>
      <c r="CD76" s="36"/>
      <c r="CE76" s="36"/>
      <c r="CF76" s="36"/>
      <c r="CG76" s="36"/>
      <c r="CH76" s="36"/>
      <c r="CI76" s="36"/>
      <c r="CJ76" s="36"/>
      <c r="CK76" s="36"/>
      <c r="CL76" s="36"/>
      <c r="CM76" s="36"/>
      <c r="CN76" s="36"/>
      <c r="CO76" s="36"/>
      <c r="CP76" s="36"/>
      <c r="CQ76" s="36"/>
      <c r="CR76" s="36"/>
      <c r="CS76" s="36"/>
      <c r="CT76" s="36"/>
      <c r="CU76" s="36"/>
      <c r="CV76" s="36"/>
      <c r="CW76" s="36"/>
      <c r="CX76" s="36"/>
      <c r="CY76" s="36"/>
      <c r="CZ76" s="36"/>
      <c r="DA76" s="36"/>
      <c r="DB76" s="36"/>
      <c r="DC76" s="36"/>
      <c r="DD76" s="36"/>
      <c r="DE76" s="36"/>
      <c r="DF76" s="36"/>
      <c r="DG76" s="36"/>
      <c r="DH76" s="36"/>
      <c r="DI76" s="36"/>
      <c r="DJ76" s="36"/>
      <c r="DK76" s="36"/>
      <c r="DL76" s="36"/>
      <c r="DM76" s="36"/>
      <c r="DN76" s="36"/>
      <c r="DO76" s="36"/>
      <c r="DP76" s="36"/>
      <c r="DQ76" s="36"/>
      <c r="DR76" s="36"/>
      <c r="DS76" s="36"/>
      <c r="DT76" s="36"/>
      <c r="DU76" s="36"/>
      <c r="DV76" s="36"/>
      <c r="DW76" s="36"/>
      <c r="DX76" s="36"/>
      <c r="DY76" s="36"/>
      <c r="DZ76" s="36"/>
      <c r="EA76" s="36"/>
      <c r="EB76" s="36"/>
      <c r="EC76" s="36"/>
      <c r="ED76" s="36"/>
      <c r="EE76" s="36"/>
      <c r="EF76" s="36"/>
      <c r="EG76" s="36"/>
      <c r="EH76" s="36"/>
      <c r="EI76" s="36"/>
      <c r="EJ76" s="36"/>
      <c r="EK76" s="36"/>
      <c r="EL76" s="36"/>
      <c r="EM76" s="36"/>
      <c r="EN76" s="36"/>
      <c r="EO76" s="36"/>
      <c r="EP76" s="36"/>
      <c r="EQ76" s="36"/>
      <c r="ER76" s="36"/>
      <c r="ES76" s="36"/>
      <c r="ET76" s="36"/>
      <c r="EU76" s="36"/>
      <c r="EV76" s="36"/>
      <c r="EW76" s="36"/>
      <c r="EX76" s="36"/>
      <c r="EY76" s="36"/>
      <c r="EZ76" s="36"/>
      <c r="FA76" s="36"/>
      <c r="FB76" s="36"/>
      <c r="FC76" s="36"/>
      <c r="FD76" s="36"/>
      <c r="FE76" s="36"/>
      <c r="FF76" s="36"/>
      <c r="FG76" s="36"/>
      <c r="FH76" s="36"/>
      <c r="FI76" s="36"/>
      <c r="FJ76" s="36"/>
      <c r="FK76" s="36"/>
      <c r="FL76" s="36"/>
      <c r="FM76" s="36"/>
      <c r="FN76" s="36"/>
      <c r="FO76" s="36"/>
      <c r="FP76" s="36"/>
      <c r="FQ76" s="36"/>
      <c r="FR76" s="36"/>
      <c r="FS76" s="36"/>
      <c r="FT76" s="36"/>
      <c r="FU76" s="36"/>
      <c r="FV76" s="36"/>
      <c r="FW76" s="36"/>
      <c r="FX76" s="36"/>
      <c r="FY76" s="36"/>
      <c r="FZ76" s="36"/>
      <c r="GA76" s="36"/>
      <c r="GB76" s="36"/>
      <c r="GC76" s="36"/>
      <c r="GD76" s="36"/>
      <c r="GE76" s="36"/>
      <c r="GF76" s="36"/>
      <c r="GG76" s="36"/>
      <c r="GH76" s="36"/>
    </row>
    <row r="77" spans="1:20" ht="63.75">
      <c r="A77" s="95"/>
      <c r="B77" s="31"/>
      <c r="C77" s="32"/>
      <c r="D77" s="23" t="s">
        <v>19</v>
      </c>
      <c r="E77" s="24" t="s">
        <v>20</v>
      </c>
      <c r="F77" s="30">
        <v>32000</v>
      </c>
      <c r="G77" s="21">
        <f>SUM(H77+M77)</f>
        <v>30000</v>
      </c>
      <c r="H77" s="21">
        <f>SUM(I77:L77)</f>
        <v>30000</v>
      </c>
      <c r="I77" s="34"/>
      <c r="J77" s="34">
        <v>30000</v>
      </c>
      <c r="K77" s="33">
        <v>0</v>
      </c>
      <c r="L77" s="34"/>
      <c r="M77" s="21">
        <f>SUM(N77:S77)</f>
        <v>0</v>
      </c>
      <c r="N77" s="34"/>
      <c r="O77" s="34"/>
      <c r="P77" s="34"/>
      <c r="Q77" s="34"/>
      <c r="R77" s="34"/>
      <c r="S77" s="34"/>
      <c r="T77" s="22">
        <f t="shared" si="28"/>
        <v>0.9375</v>
      </c>
    </row>
    <row r="78" spans="1:20" ht="14.25">
      <c r="A78" s="95"/>
      <c r="B78" s="31"/>
      <c r="C78" s="32" t="s">
        <v>78</v>
      </c>
      <c r="D78" s="23" t="s">
        <v>21</v>
      </c>
      <c r="E78" s="24"/>
      <c r="F78" s="30">
        <f>SUM(F79:F82)</f>
        <v>179035</v>
      </c>
      <c r="G78" s="30">
        <f>SUM(G79:G82)</f>
        <v>190557</v>
      </c>
      <c r="H78" s="30">
        <f aca="true" t="shared" si="30" ref="H78:S78">SUM(H79:H82)</f>
        <v>190557</v>
      </c>
      <c r="I78" s="30">
        <f t="shared" si="30"/>
        <v>0</v>
      </c>
      <c r="J78" s="30">
        <f t="shared" si="30"/>
        <v>0</v>
      </c>
      <c r="K78" s="30">
        <f t="shared" si="30"/>
        <v>0</v>
      </c>
      <c r="L78" s="30">
        <f t="shared" si="30"/>
        <v>190557</v>
      </c>
      <c r="M78" s="30">
        <f t="shared" si="30"/>
        <v>0</v>
      </c>
      <c r="N78" s="30">
        <f t="shared" si="30"/>
        <v>0</v>
      </c>
      <c r="O78" s="30">
        <f t="shared" si="30"/>
        <v>0</v>
      </c>
      <c r="P78" s="30">
        <f t="shared" si="30"/>
        <v>0</v>
      </c>
      <c r="Q78" s="30">
        <f t="shared" si="30"/>
        <v>0</v>
      </c>
      <c r="R78" s="30">
        <f t="shared" si="30"/>
        <v>0</v>
      </c>
      <c r="S78" s="30">
        <f t="shared" si="30"/>
        <v>0</v>
      </c>
      <c r="T78" s="22">
        <f t="shared" si="28"/>
        <v>1.064356131482671</v>
      </c>
    </row>
    <row r="79" spans="1:21" ht="76.5">
      <c r="A79" s="95"/>
      <c r="B79" s="31"/>
      <c r="C79" s="32"/>
      <c r="D79" s="23" t="s">
        <v>238</v>
      </c>
      <c r="E79" s="24" t="s">
        <v>80</v>
      </c>
      <c r="F79" s="30">
        <v>147889</v>
      </c>
      <c r="G79" s="30">
        <v>168289</v>
      </c>
      <c r="H79" s="30">
        <v>168289</v>
      </c>
      <c r="I79" s="30"/>
      <c r="J79" s="30"/>
      <c r="K79" s="30"/>
      <c r="L79" s="30">
        <v>168289</v>
      </c>
      <c r="M79" s="30"/>
      <c r="N79" s="30"/>
      <c r="O79" s="30"/>
      <c r="P79" s="30"/>
      <c r="Q79" s="30"/>
      <c r="R79" s="30"/>
      <c r="S79" s="30"/>
      <c r="T79" s="22">
        <f t="shared" si="28"/>
        <v>1.137941293808194</v>
      </c>
      <c r="U79" s="68"/>
    </row>
    <row r="80" spans="1:21" ht="89.25">
      <c r="A80" s="95"/>
      <c r="B80" s="31"/>
      <c r="C80" s="32"/>
      <c r="D80" s="23" t="s">
        <v>79</v>
      </c>
      <c r="E80" s="24" t="s">
        <v>81</v>
      </c>
      <c r="F80" s="30">
        <v>23646</v>
      </c>
      <c r="G80" s="30">
        <v>22268</v>
      </c>
      <c r="H80" s="30">
        <v>22268</v>
      </c>
      <c r="I80" s="30"/>
      <c r="J80" s="30"/>
      <c r="K80" s="30"/>
      <c r="L80" s="30">
        <v>22268</v>
      </c>
      <c r="M80" s="30"/>
      <c r="N80" s="30"/>
      <c r="O80" s="30"/>
      <c r="P80" s="30"/>
      <c r="Q80" s="30"/>
      <c r="R80" s="30"/>
      <c r="S80" s="30"/>
      <c r="T80" s="22">
        <f t="shared" si="28"/>
        <v>0.9417237587752686</v>
      </c>
      <c r="U80" s="68"/>
    </row>
    <row r="81" spans="1:21" ht="76.5">
      <c r="A81" s="95"/>
      <c r="B81" s="31"/>
      <c r="C81" s="32"/>
      <c r="D81" s="23" t="s">
        <v>250</v>
      </c>
      <c r="E81" s="24" t="s">
        <v>35</v>
      </c>
      <c r="F81" s="30">
        <v>6375</v>
      </c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22"/>
      <c r="U81" s="68"/>
    </row>
    <row r="82" spans="1:21" ht="51">
      <c r="A82" s="95"/>
      <c r="B82" s="31"/>
      <c r="C82" s="32"/>
      <c r="D82" s="23" t="s">
        <v>239</v>
      </c>
      <c r="E82" s="24" t="s">
        <v>36</v>
      </c>
      <c r="F82" s="30">
        <v>1125</v>
      </c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22"/>
      <c r="U82" s="68"/>
    </row>
    <row r="83" spans="1:190" ht="38.25">
      <c r="A83" s="95"/>
      <c r="B83" s="26">
        <v>751</v>
      </c>
      <c r="C83" s="27"/>
      <c r="D83" s="28" t="s">
        <v>83</v>
      </c>
      <c r="E83" s="27"/>
      <c r="F83" s="30">
        <f aca="true" t="shared" si="31" ref="F83:S83">SUM(F84)</f>
        <v>10751</v>
      </c>
      <c r="G83" s="30">
        <f t="shared" si="31"/>
        <v>10733</v>
      </c>
      <c r="H83" s="30">
        <f t="shared" si="31"/>
        <v>10733</v>
      </c>
      <c r="I83" s="30">
        <f t="shared" si="31"/>
        <v>0</v>
      </c>
      <c r="J83" s="30">
        <f t="shared" si="31"/>
        <v>10733</v>
      </c>
      <c r="K83" s="30">
        <f t="shared" si="31"/>
        <v>0</v>
      </c>
      <c r="L83" s="30">
        <f t="shared" si="31"/>
        <v>0</v>
      </c>
      <c r="M83" s="30">
        <f t="shared" si="31"/>
        <v>0</v>
      </c>
      <c r="N83" s="30">
        <f t="shared" si="31"/>
        <v>0</v>
      </c>
      <c r="O83" s="30">
        <f t="shared" si="31"/>
        <v>0</v>
      </c>
      <c r="P83" s="30">
        <f t="shared" si="31"/>
        <v>0</v>
      </c>
      <c r="Q83" s="30">
        <f t="shared" si="31"/>
        <v>0</v>
      </c>
      <c r="R83" s="30"/>
      <c r="S83" s="30">
        <f t="shared" si="31"/>
        <v>0</v>
      </c>
      <c r="T83" s="22">
        <f t="shared" si="28"/>
        <v>0.9983257371407311</v>
      </c>
      <c r="BW83" s="37"/>
      <c r="BX83" s="37"/>
      <c r="BY83" s="37"/>
      <c r="BZ83" s="37"/>
      <c r="CA83" s="37"/>
      <c r="CB83" s="37"/>
      <c r="CC83" s="37"/>
      <c r="CD83" s="37"/>
      <c r="CE83" s="37"/>
      <c r="CF83" s="37"/>
      <c r="CG83" s="37"/>
      <c r="CH83" s="37"/>
      <c r="CI83" s="37"/>
      <c r="CJ83" s="37"/>
      <c r="CK83" s="37"/>
      <c r="CL83" s="37"/>
      <c r="CM83" s="37"/>
      <c r="CN83" s="37"/>
      <c r="CO83" s="37"/>
      <c r="CP83" s="37"/>
      <c r="CQ83" s="37"/>
      <c r="CR83" s="37"/>
      <c r="CS83" s="37"/>
      <c r="CT83" s="37"/>
      <c r="CU83" s="37"/>
      <c r="CV83" s="37"/>
      <c r="CW83" s="37"/>
      <c r="CX83" s="37"/>
      <c r="CY83" s="37"/>
      <c r="CZ83" s="37"/>
      <c r="DA83" s="37"/>
      <c r="DB83" s="37"/>
      <c r="DC83" s="37"/>
      <c r="DD83" s="37"/>
      <c r="DE83" s="37"/>
      <c r="DF83" s="37"/>
      <c r="DG83" s="37"/>
      <c r="DH83" s="37"/>
      <c r="DI83" s="37"/>
      <c r="DJ83" s="37"/>
      <c r="DK83" s="37"/>
      <c r="DL83" s="37"/>
      <c r="DM83" s="37"/>
      <c r="DN83" s="37"/>
      <c r="DO83" s="37"/>
      <c r="DP83" s="37"/>
      <c r="DQ83" s="37"/>
      <c r="DR83" s="37"/>
      <c r="DS83" s="37"/>
      <c r="DT83" s="37"/>
      <c r="DU83" s="37"/>
      <c r="DV83" s="37"/>
      <c r="DW83" s="37"/>
      <c r="DX83" s="37"/>
      <c r="DY83" s="37"/>
      <c r="DZ83" s="37"/>
      <c r="EA83" s="37"/>
      <c r="EB83" s="37"/>
      <c r="EC83" s="37"/>
      <c r="ED83" s="37"/>
      <c r="EE83" s="37"/>
      <c r="EF83" s="37"/>
      <c r="EG83" s="37"/>
      <c r="EH83" s="37"/>
      <c r="EI83" s="37"/>
      <c r="EJ83" s="37"/>
      <c r="EK83" s="37"/>
      <c r="EL83" s="37"/>
      <c r="EM83" s="37"/>
      <c r="EN83" s="37"/>
      <c r="EO83" s="37"/>
      <c r="EP83" s="37"/>
      <c r="EQ83" s="37"/>
      <c r="ER83" s="37"/>
      <c r="ES83" s="37"/>
      <c r="ET83" s="37"/>
      <c r="EU83" s="37"/>
      <c r="EV83" s="37"/>
      <c r="EW83" s="37"/>
      <c r="EX83" s="37"/>
      <c r="EY83" s="37"/>
      <c r="EZ83" s="37"/>
      <c r="FA83" s="37"/>
      <c r="FB83" s="37"/>
      <c r="FC83" s="37"/>
      <c r="FD83" s="37"/>
      <c r="FE83" s="37"/>
      <c r="FF83" s="37"/>
      <c r="FG83" s="37"/>
      <c r="FH83" s="37"/>
      <c r="FI83" s="37"/>
      <c r="FJ83" s="37"/>
      <c r="FK83" s="37"/>
      <c r="FL83" s="37"/>
      <c r="FM83" s="37"/>
      <c r="FN83" s="37"/>
      <c r="FO83" s="37"/>
      <c r="FP83" s="37"/>
      <c r="FQ83" s="37"/>
      <c r="FR83" s="37"/>
      <c r="FS83" s="37"/>
      <c r="FT83" s="37"/>
      <c r="FU83" s="37"/>
      <c r="FV83" s="37"/>
      <c r="FW83" s="37"/>
      <c r="FX83" s="37"/>
      <c r="FY83" s="37"/>
      <c r="FZ83" s="37"/>
      <c r="GA83" s="37"/>
      <c r="GB83" s="37"/>
      <c r="GC83" s="37"/>
      <c r="GD83" s="37"/>
      <c r="GE83" s="37"/>
      <c r="GF83" s="37"/>
      <c r="GG83" s="37"/>
      <c r="GH83" s="37"/>
    </row>
    <row r="84" spans="1:190" ht="25.5">
      <c r="A84" s="95"/>
      <c r="B84" s="26"/>
      <c r="C84" s="27">
        <v>75101</v>
      </c>
      <c r="D84" s="28" t="s">
        <v>84</v>
      </c>
      <c r="E84" s="25"/>
      <c r="F84" s="30">
        <f aca="true" t="shared" si="32" ref="F84:O84">SUM(F85)</f>
        <v>10751</v>
      </c>
      <c r="G84" s="30">
        <f t="shared" si="32"/>
        <v>10733</v>
      </c>
      <c r="H84" s="30">
        <f t="shared" si="32"/>
        <v>10733</v>
      </c>
      <c r="I84" s="30">
        <f t="shared" si="32"/>
        <v>0</v>
      </c>
      <c r="J84" s="30">
        <f t="shared" si="32"/>
        <v>10733</v>
      </c>
      <c r="K84" s="30">
        <f t="shared" si="32"/>
        <v>0</v>
      </c>
      <c r="L84" s="30">
        <f t="shared" si="32"/>
        <v>0</v>
      </c>
      <c r="M84" s="30">
        <f t="shared" si="32"/>
        <v>0</v>
      </c>
      <c r="N84" s="30">
        <f t="shared" si="32"/>
        <v>0</v>
      </c>
      <c r="O84" s="30">
        <f t="shared" si="32"/>
        <v>0</v>
      </c>
      <c r="P84" s="30"/>
      <c r="Q84" s="30"/>
      <c r="R84" s="30"/>
      <c r="S84" s="30">
        <f>SUM(S85)</f>
        <v>0</v>
      </c>
      <c r="T84" s="22">
        <f aca="true" t="shared" si="33" ref="T84:T151">IF(F84&lt;&gt;0,G84/F84,"")</f>
        <v>0.9983257371407311</v>
      </c>
      <c r="BW84" s="36"/>
      <c r="BX84" s="36"/>
      <c r="BY84" s="36"/>
      <c r="BZ84" s="36"/>
      <c r="CA84" s="36"/>
      <c r="CB84" s="36"/>
      <c r="CC84" s="36"/>
      <c r="CD84" s="36"/>
      <c r="CE84" s="36"/>
      <c r="CF84" s="36"/>
      <c r="CG84" s="36"/>
      <c r="CH84" s="36"/>
      <c r="CI84" s="36"/>
      <c r="CJ84" s="36"/>
      <c r="CK84" s="36"/>
      <c r="CL84" s="36"/>
      <c r="CM84" s="36"/>
      <c r="CN84" s="36"/>
      <c r="CO84" s="36"/>
      <c r="CP84" s="36"/>
      <c r="CQ84" s="36"/>
      <c r="CR84" s="36"/>
      <c r="CS84" s="36"/>
      <c r="CT84" s="36"/>
      <c r="CU84" s="36"/>
      <c r="CV84" s="36"/>
      <c r="CW84" s="36"/>
      <c r="CX84" s="36"/>
      <c r="CY84" s="36"/>
      <c r="CZ84" s="36"/>
      <c r="DA84" s="36"/>
      <c r="DB84" s="36"/>
      <c r="DC84" s="36"/>
      <c r="DD84" s="36"/>
      <c r="DE84" s="36"/>
      <c r="DF84" s="36"/>
      <c r="DG84" s="36"/>
      <c r="DH84" s="36"/>
      <c r="DI84" s="36"/>
      <c r="DJ84" s="36"/>
      <c r="DK84" s="36"/>
      <c r="DL84" s="36"/>
      <c r="DM84" s="36"/>
      <c r="DN84" s="36"/>
      <c r="DO84" s="36"/>
      <c r="DP84" s="36"/>
      <c r="DQ84" s="36"/>
      <c r="DR84" s="36"/>
      <c r="DS84" s="36"/>
      <c r="DT84" s="36"/>
      <c r="DU84" s="36"/>
      <c r="DV84" s="36"/>
      <c r="DW84" s="36"/>
      <c r="DX84" s="36"/>
      <c r="DY84" s="36"/>
      <c r="DZ84" s="36"/>
      <c r="EA84" s="36"/>
      <c r="EB84" s="36"/>
      <c r="EC84" s="36"/>
      <c r="ED84" s="36"/>
      <c r="EE84" s="36"/>
      <c r="EF84" s="36"/>
      <c r="EG84" s="36"/>
      <c r="EH84" s="36"/>
      <c r="EI84" s="36"/>
      <c r="EJ84" s="36"/>
      <c r="EK84" s="36"/>
      <c r="EL84" s="36"/>
      <c r="EM84" s="36"/>
      <c r="EN84" s="36"/>
      <c r="EO84" s="36"/>
      <c r="EP84" s="36"/>
      <c r="EQ84" s="36"/>
      <c r="ER84" s="36"/>
      <c r="ES84" s="36"/>
      <c r="ET84" s="36"/>
      <c r="EU84" s="36"/>
      <c r="EV84" s="36"/>
      <c r="EW84" s="36"/>
      <c r="EX84" s="36"/>
      <c r="EY84" s="36"/>
      <c r="EZ84" s="36"/>
      <c r="FA84" s="36"/>
      <c r="FB84" s="36"/>
      <c r="FC84" s="36"/>
      <c r="FD84" s="36"/>
      <c r="FE84" s="36"/>
      <c r="FF84" s="36"/>
      <c r="FG84" s="36"/>
      <c r="FH84" s="36"/>
      <c r="FI84" s="36"/>
      <c r="FJ84" s="36"/>
      <c r="FK84" s="36"/>
      <c r="FL84" s="36"/>
      <c r="FM84" s="36"/>
      <c r="FN84" s="36"/>
      <c r="FO84" s="36"/>
      <c r="FP84" s="36"/>
      <c r="FQ84" s="36"/>
      <c r="FR84" s="36"/>
      <c r="FS84" s="36"/>
      <c r="FT84" s="36"/>
      <c r="FU84" s="36"/>
      <c r="FV84" s="36"/>
      <c r="FW84" s="36"/>
      <c r="FX84" s="36"/>
      <c r="FY84" s="36"/>
      <c r="FZ84" s="36"/>
      <c r="GA84" s="36"/>
      <c r="GB84" s="36"/>
      <c r="GC84" s="36"/>
      <c r="GD84" s="36"/>
      <c r="GE84" s="36"/>
      <c r="GF84" s="36"/>
      <c r="GG84" s="36"/>
      <c r="GH84" s="36"/>
    </row>
    <row r="85" spans="1:190" ht="63.75">
      <c r="A85" s="95"/>
      <c r="B85" s="26"/>
      <c r="C85" s="27"/>
      <c r="D85" s="23" t="s">
        <v>22</v>
      </c>
      <c r="E85" s="25" t="s">
        <v>23</v>
      </c>
      <c r="F85" s="30">
        <v>10751</v>
      </c>
      <c r="G85" s="21">
        <f>SUM(H85+M85)</f>
        <v>10733</v>
      </c>
      <c r="H85" s="21">
        <f>SUM(I85:L85)</f>
        <v>10733</v>
      </c>
      <c r="I85" s="29"/>
      <c r="J85" s="29">
        <v>10733</v>
      </c>
      <c r="K85" s="33">
        <v>0</v>
      </c>
      <c r="L85" s="29"/>
      <c r="M85" s="21">
        <f>SUM(N85:S85)</f>
        <v>0</v>
      </c>
      <c r="N85" s="29"/>
      <c r="O85" s="29"/>
      <c r="P85" s="29"/>
      <c r="Q85" s="29"/>
      <c r="R85" s="29"/>
      <c r="S85" s="29"/>
      <c r="T85" s="22">
        <f t="shared" si="33"/>
        <v>0.9983257371407311</v>
      </c>
      <c r="BW85" s="36"/>
      <c r="BX85" s="36"/>
      <c r="BY85" s="36"/>
      <c r="BZ85" s="36"/>
      <c r="CA85" s="36"/>
      <c r="CB85" s="36"/>
      <c r="CC85" s="36"/>
      <c r="CD85" s="36"/>
      <c r="CE85" s="36"/>
      <c r="CF85" s="36"/>
      <c r="CG85" s="36"/>
      <c r="CH85" s="36"/>
      <c r="CI85" s="36"/>
      <c r="CJ85" s="36"/>
      <c r="CK85" s="36"/>
      <c r="CL85" s="36"/>
      <c r="CM85" s="36"/>
      <c r="CN85" s="36"/>
      <c r="CO85" s="36"/>
      <c r="CP85" s="36"/>
      <c r="CQ85" s="36"/>
      <c r="CR85" s="36"/>
      <c r="CS85" s="36"/>
      <c r="CT85" s="36"/>
      <c r="CU85" s="36"/>
      <c r="CV85" s="36"/>
      <c r="CW85" s="36"/>
      <c r="CX85" s="36"/>
      <c r="CY85" s="36"/>
      <c r="CZ85" s="36"/>
      <c r="DA85" s="36"/>
      <c r="DB85" s="36"/>
      <c r="DC85" s="36"/>
      <c r="DD85" s="36"/>
      <c r="DE85" s="36"/>
      <c r="DF85" s="36"/>
      <c r="DG85" s="36"/>
      <c r="DH85" s="36"/>
      <c r="DI85" s="36"/>
      <c r="DJ85" s="36"/>
      <c r="DK85" s="36"/>
      <c r="DL85" s="36"/>
      <c r="DM85" s="36"/>
      <c r="DN85" s="36"/>
      <c r="DO85" s="36"/>
      <c r="DP85" s="36"/>
      <c r="DQ85" s="36"/>
      <c r="DR85" s="36"/>
      <c r="DS85" s="36"/>
      <c r="DT85" s="36"/>
      <c r="DU85" s="36"/>
      <c r="DV85" s="36"/>
      <c r="DW85" s="36"/>
      <c r="DX85" s="36"/>
      <c r="DY85" s="36"/>
      <c r="DZ85" s="36"/>
      <c r="EA85" s="36"/>
      <c r="EB85" s="36"/>
      <c r="EC85" s="36"/>
      <c r="ED85" s="36"/>
      <c r="EE85" s="36"/>
      <c r="EF85" s="36"/>
      <c r="EG85" s="36"/>
      <c r="EH85" s="36"/>
      <c r="EI85" s="36"/>
      <c r="EJ85" s="36"/>
      <c r="EK85" s="36"/>
      <c r="EL85" s="36"/>
      <c r="EM85" s="36"/>
      <c r="EN85" s="36"/>
      <c r="EO85" s="36"/>
      <c r="EP85" s="36"/>
      <c r="EQ85" s="36"/>
      <c r="ER85" s="36"/>
      <c r="ES85" s="36"/>
      <c r="ET85" s="36"/>
      <c r="EU85" s="36"/>
      <c r="EV85" s="36"/>
      <c r="EW85" s="36"/>
      <c r="EX85" s="36"/>
      <c r="EY85" s="36"/>
      <c r="EZ85" s="36"/>
      <c r="FA85" s="36"/>
      <c r="FB85" s="36"/>
      <c r="FC85" s="36"/>
      <c r="FD85" s="36"/>
      <c r="FE85" s="36"/>
      <c r="FF85" s="36"/>
      <c r="FG85" s="36"/>
      <c r="FH85" s="36"/>
      <c r="FI85" s="36"/>
      <c r="FJ85" s="36"/>
      <c r="FK85" s="36"/>
      <c r="FL85" s="36"/>
      <c r="FM85" s="36"/>
      <c r="FN85" s="36"/>
      <c r="FO85" s="36"/>
      <c r="FP85" s="36"/>
      <c r="FQ85" s="36"/>
      <c r="FR85" s="36"/>
      <c r="FS85" s="36"/>
      <c r="FT85" s="36"/>
      <c r="FU85" s="36"/>
      <c r="FV85" s="36"/>
      <c r="FW85" s="36"/>
      <c r="FX85" s="36"/>
      <c r="FY85" s="36"/>
      <c r="FZ85" s="36"/>
      <c r="GA85" s="36"/>
      <c r="GB85" s="36"/>
      <c r="GC85" s="36"/>
      <c r="GD85" s="36"/>
      <c r="GE85" s="36"/>
      <c r="GF85" s="36"/>
      <c r="GG85" s="36"/>
      <c r="GH85" s="36"/>
    </row>
    <row r="86" spans="1:190" ht="25.5">
      <c r="A86" s="95">
        <v>5</v>
      </c>
      <c r="B86" s="26">
        <v>754</v>
      </c>
      <c r="C86" s="27"/>
      <c r="D86" s="28" t="s">
        <v>85</v>
      </c>
      <c r="E86" s="27"/>
      <c r="F86" s="30">
        <f aca="true" t="shared" si="34" ref="F86:S86">SUM(F87+F89+F91)</f>
        <v>6280971</v>
      </c>
      <c r="G86" s="30">
        <f t="shared" si="34"/>
        <v>6093000</v>
      </c>
      <c r="H86" s="30">
        <f t="shared" si="34"/>
        <v>6093000</v>
      </c>
      <c r="I86" s="30">
        <f t="shared" si="34"/>
        <v>270000</v>
      </c>
      <c r="J86" s="30">
        <f t="shared" si="34"/>
        <v>5823000</v>
      </c>
      <c r="K86" s="30">
        <f t="shared" si="34"/>
        <v>0</v>
      </c>
      <c r="L86" s="30">
        <f t="shared" si="34"/>
        <v>0</v>
      </c>
      <c r="M86" s="30">
        <f t="shared" si="34"/>
        <v>0</v>
      </c>
      <c r="N86" s="30">
        <f t="shared" si="34"/>
        <v>0</v>
      </c>
      <c r="O86" s="30">
        <f t="shared" si="34"/>
        <v>0</v>
      </c>
      <c r="P86" s="30">
        <f t="shared" si="34"/>
        <v>0</v>
      </c>
      <c r="Q86" s="30">
        <f t="shared" si="34"/>
        <v>0</v>
      </c>
      <c r="R86" s="30"/>
      <c r="S86" s="30">
        <f t="shared" si="34"/>
        <v>0</v>
      </c>
      <c r="T86" s="22">
        <f t="shared" si="33"/>
        <v>0.9700729393592169</v>
      </c>
      <c r="BW86" s="37"/>
      <c r="BX86" s="37"/>
      <c r="BY86" s="37"/>
      <c r="BZ86" s="37"/>
      <c r="CA86" s="37"/>
      <c r="CB86" s="37"/>
      <c r="CC86" s="37"/>
      <c r="CD86" s="37"/>
      <c r="CE86" s="37"/>
      <c r="CF86" s="37"/>
      <c r="CG86" s="37"/>
      <c r="CH86" s="37"/>
      <c r="CI86" s="37"/>
      <c r="CJ86" s="37"/>
      <c r="CK86" s="37"/>
      <c r="CL86" s="37"/>
      <c r="CM86" s="37"/>
      <c r="CN86" s="37"/>
      <c r="CO86" s="37"/>
      <c r="CP86" s="37"/>
      <c r="CQ86" s="37"/>
      <c r="CR86" s="37"/>
      <c r="CS86" s="37"/>
      <c r="CT86" s="37"/>
      <c r="CU86" s="37"/>
      <c r="CV86" s="37"/>
      <c r="CW86" s="37"/>
      <c r="CX86" s="37"/>
      <c r="CY86" s="37"/>
      <c r="CZ86" s="37"/>
      <c r="DA86" s="37"/>
      <c r="DB86" s="37"/>
      <c r="DC86" s="37"/>
      <c r="DD86" s="37"/>
      <c r="DE86" s="37"/>
      <c r="DF86" s="37"/>
      <c r="DG86" s="37"/>
      <c r="DH86" s="37"/>
      <c r="DI86" s="37"/>
      <c r="DJ86" s="37"/>
      <c r="DK86" s="37"/>
      <c r="DL86" s="37"/>
      <c r="DM86" s="37"/>
      <c r="DN86" s="37"/>
      <c r="DO86" s="37"/>
      <c r="DP86" s="37"/>
      <c r="DQ86" s="37"/>
      <c r="DR86" s="37"/>
      <c r="DS86" s="37"/>
      <c r="DT86" s="37"/>
      <c r="DU86" s="37"/>
      <c r="DV86" s="37"/>
      <c r="DW86" s="37"/>
      <c r="DX86" s="37"/>
      <c r="DY86" s="37"/>
      <c r="DZ86" s="37"/>
      <c r="EA86" s="37"/>
      <c r="EB86" s="37"/>
      <c r="EC86" s="37"/>
      <c r="ED86" s="37"/>
      <c r="EE86" s="37"/>
      <c r="EF86" s="37"/>
      <c r="EG86" s="37"/>
      <c r="EH86" s="37"/>
      <c r="EI86" s="37"/>
      <c r="EJ86" s="37"/>
      <c r="EK86" s="37"/>
      <c r="EL86" s="37"/>
      <c r="EM86" s="37"/>
      <c r="EN86" s="37"/>
      <c r="EO86" s="37"/>
      <c r="EP86" s="37"/>
      <c r="EQ86" s="37"/>
      <c r="ER86" s="37"/>
      <c r="ES86" s="37"/>
      <c r="ET86" s="37"/>
      <c r="EU86" s="37"/>
      <c r="EV86" s="37"/>
      <c r="EW86" s="37"/>
      <c r="EX86" s="37"/>
      <c r="EY86" s="37"/>
      <c r="EZ86" s="37"/>
      <c r="FA86" s="37"/>
      <c r="FB86" s="37"/>
      <c r="FC86" s="37"/>
      <c r="FD86" s="37"/>
      <c r="FE86" s="37"/>
      <c r="FF86" s="37"/>
      <c r="FG86" s="37"/>
      <c r="FH86" s="37"/>
      <c r="FI86" s="37"/>
      <c r="FJ86" s="37"/>
      <c r="FK86" s="37"/>
      <c r="FL86" s="37"/>
      <c r="FM86" s="37"/>
      <c r="FN86" s="37"/>
      <c r="FO86" s="37"/>
      <c r="FP86" s="37"/>
      <c r="FQ86" s="37"/>
      <c r="FR86" s="37"/>
      <c r="FS86" s="37"/>
      <c r="FT86" s="37"/>
      <c r="FU86" s="37"/>
      <c r="FV86" s="37"/>
      <c r="FW86" s="37"/>
      <c r="FX86" s="37"/>
      <c r="FY86" s="37"/>
      <c r="FZ86" s="37"/>
      <c r="GA86" s="37"/>
      <c r="GB86" s="37"/>
      <c r="GC86" s="37"/>
      <c r="GD86" s="37"/>
      <c r="GE86" s="37"/>
      <c r="GF86" s="37"/>
      <c r="GG86" s="37"/>
      <c r="GH86" s="37"/>
    </row>
    <row r="87" spans="1:190" ht="25.5">
      <c r="A87" s="95"/>
      <c r="B87" s="26"/>
      <c r="C87" s="27">
        <v>75411</v>
      </c>
      <c r="D87" s="28" t="s">
        <v>86</v>
      </c>
      <c r="E87" s="25"/>
      <c r="F87" s="30">
        <f aca="true" t="shared" si="35" ref="F87:O87">SUM(F88:F88)</f>
        <v>5871100</v>
      </c>
      <c r="G87" s="30">
        <f t="shared" si="35"/>
        <v>5823000</v>
      </c>
      <c r="H87" s="30">
        <f t="shared" si="35"/>
        <v>5823000</v>
      </c>
      <c r="I87" s="30">
        <f t="shared" si="35"/>
        <v>0</v>
      </c>
      <c r="J87" s="30">
        <f t="shared" si="35"/>
        <v>5823000</v>
      </c>
      <c r="K87" s="30">
        <f t="shared" si="35"/>
        <v>0</v>
      </c>
      <c r="L87" s="30">
        <f t="shared" si="35"/>
        <v>0</v>
      </c>
      <c r="M87" s="30">
        <f t="shared" si="35"/>
        <v>0</v>
      </c>
      <c r="N87" s="30">
        <f t="shared" si="35"/>
        <v>0</v>
      </c>
      <c r="O87" s="30">
        <f t="shared" si="35"/>
        <v>0</v>
      </c>
      <c r="P87" s="30"/>
      <c r="Q87" s="30">
        <f>SUM(Q88:Q88)</f>
        <v>0</v>
      </c>
      <c r="R87" s="30"/>
      <c r="S87" s="30">
        <f>SUM(S88:S88)</f>
        <v>0</v>
      </c>
      <c r="T87" s="22">
        <f t="shared" si="33"/>
        <v>0.9918073274173493</v>
      </c>
      <c r="BW87" s="36"/>
      <c r="BX87" s="36"/>
      <c r="BY87" s="36"/>
      <c r="BZ87" s="36"/>
      <c r="CA87" s="36"/>
      <c r="CB87" s="36"/>
      <c r="CC87" s="36"/>
      <c r="CD87" s="36"/>
      <c r="CE87" s="36"/>
      <c r="CF87" s="36"/>
      <c r="CG87" s="36"/>
      <c r="CH87" s="36"/>
      <c r="CI87" s="36"/>
      <c r="CJ87" s="36"/>
      <c r="CK87" s="36"/>
      <c r="CL87" s="36"/>
      <c r="CM87" s="36"/>
      <c r="CN87" s="36"/>
      <c r="CO87" s="36"/>
      <c r="CP87" s="36"/>
      <c r="CQ87" s="36"/>
      <c r="CR87" s="36"/>
      <c r="CS87" s="36"/>
      <c r="CT87" s="36"/>
      <c r="CU87" s="36"/>
      <c r="CV87" s="36"/>
      <c r="CW87" s="36"/>
      <c r="CX87" s="36"/>
      <c r="CY87" s="36"/>
      <c r="CZ87" s="36"/>
      <c r="DA87" s="36"/>
      <c r="DB87" s="36"/>
      <c r="DC87" s="36"/>
      <c r="DD87" s="36"/>
      <c r="DE87" s="36"/>
      <c r="DF87" s="36"/>
      <c r="DG87" s="36"/>
      <c r="DH87" s="36"/>
      <c r="DI87" s="36"/>
      <c r="DJ87" s="36"/>
      <c r="DK87" s="36"/>
      <c r="DL87" s="36"/>
      <c r="DM87" s="36"/>
      <c r="DN87" s="36"/>
      <c r="DO87" s="36"/>
      <c r="DP87" s="36"/>
      <c r="DQ87" s="36"/>
      <c r="DR87" s="36"/>
      <c r="DS87" s="36"/>
      <c r="DT87" s="36"/>
      <c r="DU87" s="36"/>
      <c r="DV87" s="36"/>
      <c r="DW87" s="36"/>
      <c r="DX87" s="36"/>
      <c r="DY87" s="36"/>
      <c r="DZ87" s="36"/>
      <c r="EA87" s="36"/>
      <c r="EB87" s="36"/>
      <c r="EC87" s="36"/>
      <c r="ED87" s="36"/>
      <c r="EE87" s="36"/>
      <c r="EF87" s="36"/>
      <c r="EG87" s="36"/>
      <c r="EH87" s="36"/>
      <c r="EI87" s="36"/>
      <c r="EJ87" s="36"/>
      <c r="EK87" s="36"/>
      <c r="EL87" s="36"/>
      <c r="EM87" s="36"/>
      <c r="EN87" s="36"/>
      <c r="EO87" s="36"/>
      <c r="EP87" s="36"/>
      <c r="EQ87" s="36"/>
      <c r="ER87" s="36"/>
      <c r="ES87" s="36"/>
      <c r="ET87" s="36"/>
      <c r="EU87" s="36"/>
      <c r="EV87" s="36"/>
      <c r="EW87" s="36"/>
      <c r="EX87" s="36"/>
      <c r="EY87" s="36"/>
      <c r="EZ87" s="36"/>
      <c r="FA87" s="36"/>
      <c r="FB87" s="36"/>
      <c r="FC87" s="36"/>
      <c r="FD87" s="36"/>
      <c r="FE87" s="36"/>
      <c r="FF87" s="36"/>
      <c r="FG87" s="36"/>
      <c r="FH87" s="36"/>
      <c r="FI87" s="36"/>
      <c r="FJ87" s="36"/>
      <c r="FK87" s="36"/>
      <c r="FL87" s="36"/>
      <c r="FM87" s="36"/>
      <c r="FN87" s="36"/>
      <c r="FO87" s="36"/>
      <c r="FP87" s="36"/>
      <c r="FQ87" s="36"/>
      <c r="FR87" s="36"/>
      <c r="FS87" s="36"/>
      <c r="FT87" s="36"/>
      <c r="FU87" s="36"/>
      <c r="FV87" s="36"/>
      <c r="FW87" s="36"/>
      <c r="FX87" s="36"/>
      <c r="FY87" s="36"/>
      <c r="FZ87" s="36"/>
      <c r="GA87" s="36"/>
      <c r="GB87" s="36"/>
      <c r="GC87" s="36"/>
      <c r="GD87" s="36"/>
      <c r="GE87" s="36"/>
      <c r="GF87" s="36"/>
      <c r="GG87" s="36"/>
      <c r="GH87" s="36"/>
    </row>
    <row r="88" spans="1:20" ht="63.75">
      <c r="A88" s="95"/>
      <c r="B88" s="31"/>
      <c r="C88" s="32"/>
      <c r="D88" s="23" t="s">
        <v>19</v>
      </c>
      <c r="E88" s="24" t="s">
        <v>20</v>
      </c>
      <c r="F88" s="30">
        <v>5871100</v>
      </c>
      <c r="G88" s="21">
        <f>SUM(H88+M88)</f>
        <v>5823000</v>
      </c>
      <c r="H88" s="21">
        <f>SUM(I88:L88)</f>
        <v>5823000</v>
      </c>
      <c r="I88" s="38"/>
      <c r="J88" s="38">
        <v>5823000</v>
      </c>
      <c r="K88" s="33"/>
      <c r="L88" s="38"/>
      <c r="M88" s="21">
        <f>SUM(N88:S88)</f>
        <v>0</v>
      </c>
      <c r="N88" s="38"/>
      <c r="O88" s="38"/>
      <c r="P88" s="38"/>
      <c r="Q88" s="38"/>
      <c r="R88" s="38"/>
      <c r="S88" s="38"/>
      <c r="T88" s="22">
        <f t="shared" si="33"/>
        <v>0.9918073274173493</v>
      </c>
    </row>
    <row r="89" spans="1:190" ht="15">
      <c r="A89" s="95"/>
      <c r="B89" s="26"/>
      <c r="C89" s="27">
        <v>75416</v>
      </c>
      <c r="D89" s="28" t="s">
        <v>87</v>
      </c>
      <c r="E89" s="25"/>
      <c r="F89" s="30">
        <f aca="true" t="shared" si="36" ref="F89:O89">SUM(F90:F90)</f>
        <v>300000</v>
      </c>
      <c r="G89" s="30">
        <f t="shared" si="36"/>
        <v>200000</v>
      </c>
      <c r="H89" s="30">
        <f t="shared" si="36"/>
        <v>200000</v>
      </c>
      <c r="I89" s="30">
        <f t="shared" si="36"/>
        <v>200000</v>
      </c>
      <c r="J89" s="30">
        <f t="shared" si="36"/>
        <v>0</v>
      </c>
      <c r="K89" s="30">
        <f t="shared" si="36"/>
        <v>0</v>
      </c>
      <c r="L89" s="30">
        <f t="shared" si="36"/>
        <v>0</v>
      </c>
      <c r="M89" s="30">
        <f t="shared" si="36"/>
        <v>0</v>
      </c>
      <c r="N89" s="30">
        <f t="shared" si="36"/>
        <v>0</v>
      </c>
      <c r="O89" s="30">
        <f t="shared" si="36"/>
        <v>0</v>
      </c>
      <c r="P89" s="30"/>
      <c r="Q89" s="30"/>
      <c r="R89" s="30"/>
      <c r="S89" s="30">
        <f>SUM(S90:S90)</f>
        <v>0</v>
      </c>
      <c r="T89" s="22">
        <f t="shared" si="33"/>
        <v>0.6666666666666666</v>
      </c>
      <c r="BW89" s="36"/>
      <c r="BX89" s="36"/>
      <c r="BY89" s="36"/>
      <c r="BZ89" s="36"/>
      <c r="CA89" s="36"/>
      <c r="CB89" s="36"/>
      <c r="CC89" s="36"/>
      <c r="CD89" s="36"/>
      <c r="CE89" s="36"/>
      <c r="CF89" s="36"/>
      <c r="CG89" s="36"/>
      <c r="CH89" s="36"/>
      <c r="CI89" s="36"/>
      <c r="CJ89" s="36"/>
      <c r="CK89" s="36"/>
      <c r="CL89" s="36"/>
      <c r="CM89" s="36"/>
      <c r="CN89" s="36"/>
      <c r="CO89" s="36"/>
      <c r="CP89" s="36"/>
      <c r="CQ89" s="36"/>
      <c r="CR89" s="36"/>
      <c r="CS89" s="36"/>
      <c r="CT89" s="36"/>
      <c r="CU89" s="36"/>
      <c r="CV89" s="36"/>
      <c r="CW89" s="36"/>
      <c r="CX89" s="36"/>
      <c r="CY89" s="36"/>
      <c r="CZ89" s="36"/>
      <c r="DA89" s="36"/>
      <c r="DB89" s="36"/>
      <c r="DC89" s="36"/>
      <c r="DD89" s="36"/>
      <c r="DE89" s="36"/>
      <c r="DF89" s="36"/>
      <c r="DG89" s="36"/>
      <c r="DH89" s="36"/>
      <c r="DI89" s="36"/>
      <c r="DJ89" s="36"/>
      <c r="DK89" s="36"/>
      <c r="DL89" s="36"/>
      <c r="DM89" s="36"/>
      <c r="DN89" s="36"/>
      <c r="DO89" s="36"/>
      <c r="DP89" s="36"/>
      <c r="DQ89" s="36"/>
      <c r="DR89" s="36"/>
      <c r="DS89" s="36"/>
      <c r="DT89" s="36"/>
      <c r="DU89" s="36"/>
      <c r="DV89" s="36"/>
      <c r="DW89" s="36"/>
      <c r="DX89" s="36"/>
      <c r="DY89" s="36"/>
      <c r="DZ89" s="36"/>
      <c r="EA89" s="36"/>
      <c r="EB89" s="36"/>
      <c r="EC89" s="36"/>
      <c r="ED89" s="36"/>
      <c r="EE89" s="36"/>
      <c r="EF89" s="36"/>
      <c r="EG89" s="36"/>
      <c r="EH89" s="36"/>
      <c r="EI89" s="36"/>
      <c r="EJ89" s="36"/>
      <c r="EK89" s="36"/>
      <c r="EL89" s="36"/>
      <c r="EM89" s="36"/>
      <c r="EN89" s="36"/>
      <c r="EO89" s="36"/>
      <c r="EP89" s="36"/>
      <c r="EQ89" s="36"/>
      <c r="ER89" s="36"/>
      <c r="ES89" s="36"/>
      <c r="ET89" s="36"/>
      <c r="EU89" s="36"/>
      <c r="EV89" s="36"/>
      <c r="EW89" s="36"/>
      <c r="EX89" s="36"/>
      <c r="EY89" s="36"/>
      <c r="EZ89" s="36"/>
      <c r="FA89" s="36"/>
      <c r="FB89" s="36"/>
      <c r="FC89" s="36"/>
      <c r="FD89" s="36"/>
      <c r="FE89" s="36"/>
      <c r="FF89" s="36"/>
      <c r="FG89" s="36"/>
      <c r="FH89" s="36"/>
      <c r="FI89" s="36"/>
      <c r="FJ89" s="36"/>
      <c r="FK89" s="36"/>
      <c r="FL89" s="36"/>
      <c r="FM89" s="36"/>
      <c r="FN89" s="36"/>
      <c r="FO89" s="36"/>
      <c r="FP89" s="36"/>
      <c r="FQ89" s="36"/>
      <c r="FR89" s="36"/>
      <c r="FS89" s="36"/>
      <c r="FT89" s="36"/>
      <c r="FU89" s="36"/>
      <c r="FV89" s="36"/>
      <c r="FW89" s="36"/>
      <c r="FX89" s="36"/>
      <c r="FY89" s="36"/>
      <c r="FZ89" s="36"/>
      <c r="GA89" s="36"/>
      <c r="GB89" s="36"/>
      <c r="GC89" s="36"/>
      <c r="GD89" s="36"/>
      <c r="GE89" s="36"/>
      <c r="GF89" s="36"/>
      <c r="GG89" s="36"/>
      <c r="GH89" s="36"/>
    </row>
    <row r="90" spans="1:20" ht="25.5">
      <c r="A90" s="95"/>
      <c r="B90" s="31"/>
      <c r="C90" s="32"/>
      <c r="D90" s="23" t="s">
        <v>88</v>
      </c>
      <c r="E90" s="24" t="s">
        <v>89</v>
      </c>
      <c r="F90" s="30">
        <v>300000</v>
      </c>
      <c r="G90" s="21">
        <f>SUM(H90+M90)</f>
        <v>200000</v>
      </c>
      <c r="H90" s="21">
        <f>SUM(I90:L90)</f>
        <v>200000</v>
      </c>
      <c r="I90" s="29">
        <v>200000</v>
      </c>
      <c r="J90" s="29"/>
      <c r="K90" s="38"/>
      <c r="L90" s="38"/>
      <c r="M90" s="21">
        <f>SUM(N90:S90)</f>
        <v>0</v>
      </c>
      <c r="N90" s="38"/>
      <c r="O90" s="38"/>
      <c r="P90" s="38"/>
      <c r="Q90" s="38"/>
      <c r="R90" s="38"/>
      <c r="S90" s="38"/>
      <c r="T90" s="22">
        <f t="shared" si="33"/>
        <v>0.6666666666666666</v>
      </c>
    </row>
    <row r="91" spans="1:20" ht="14.25">
      <c r="A91" s="95"/>
      <c r="B91" s="31"/>
      <c r="C91" s="32" t="s">
        <v>90</v>
      </c>
      <c r="D91" s="23" t="s">
        <v>21</v>
      </c>
      <c r="E91" s="24"/>
      <c r="F91" s="30">
        <f aca="true" t="shared" si="37" ref="F91:S91">SUM(F92:F94)</f>
        <v>109871</v>
      </c>
      <c r="G91" s="30">
        <f t="shared" si="37"/>
        <v>70000</v>
      </c>
      <c r="H91" s="30">
        <f t="shared" si="37"/>
        <v>70000</v>
      </c>
      <c r="I91" s="30">
        <f t="shared" si="37"/>
        <v>70000</v>
      </c>
      <c r="J91" s="30">
        <f t="shared" si="37"/>
        <v>0</v>
      </c>
      <c r="K91" s="30">
        <f t="shared" si="37"/>
        <v>0</v>
      </c>
      <c r="L91" s="30">
        <f t="shared" si="37"/>
        <v>0</v>
      </c>
      <c r="M91" s="30">
        <f t="shared" si="37"/>
        <v>0</v>
      </c>
      <c r="N91" s="30">
        <f t="shared" si="37"/>
        <v>0</v>
      </c>
      <c r="O91" s="30">
        <f t="shared" si="37"/>
        <v>0</v>
      </c>
      <c r="P91" s="30">
        <f t="shared" si="37"/>
        <v>0</v>
      </c>
      <c r="Q91" s="30">
        <f t="shared" si="37"/>
        <v>0</v>
      </c>
      <c r="R91" s="30"/>
      <c r="S91" s="30">
        <f t="shared" si="37"/>
        <v>0</v>
      </c>
      <c r="T91" s="22">
        <f t="shared" si="33"/>
        <v>0.6371107935670013</v>
      </c>
    </row>
    <row r="92" spans="1:20" ht="38.25">
      <c r="A92" s="95"/>
      <c r="B92" s="31"/>
      <c r="C92" s="32"/>
      <c r="D92" s="23" t="s">
        <v>91</v>
      </c>
      <c r="E92" s="24" t="s">
        <v>92</v>
      </c>
      <c r="F92" s="30">
        <v>70000</v>
      </c>
      <c r="G92" s="21">
        <f>SUM(H92+M92)</f>
        <v>70000</v>
      </c>
      <c r="H92" s="21">
        <f>SUM(I92:L92)</f>
        <v>70000</v>
      </c>
      <c r="I92" s="29">
        <v>70000</v>
      </c>
      <c r="J92" s="29"/>
      <c r="K92" s="38"/>
      <c r="L92" s="38"/>
      <c r="M92" s="21">
        <f>SUM(N92:S92)</f>
        <v>0</v>
      </c>
      <c r="N92" s="38"/>
      <c r="O92" s="38"/>
      <c r="P92" s="38"/>
      <c r="Q92" s="38"/>
      <c r="R92" s="38"/>
      <c r="S92" s="38"/>
      <c r="T92" s="22">
        <f t="shared" si="33"/>
        <v>1</v>
      </c>
    </row>
    <row r="93" spans="1:20" ht="51">
      <c r="A93" s="95"/>
      <c r="B93" s="31"/>
      <c r="C93" s="32"/>
      <c r="D93" s="23" t="s">
        <v>253</v>
      </c>
      <c r="E93" s="24" t="s">
        <v>67</v>
      </c>
      <c r="F93" s="30">
        <v>22371</v>
      </c>
      <c r="G93" s="21"/>
      <c r="H93" s="21"/>
      <c r="I93" s="29"/>
      <c r="J93" s="29"/>
      <c r="K93" s="38"/>
      <c r="L93" s="38"/>
      <c r="M93" s="21"/>
      <c r="N93" s="38"/>
      <c r="O93" s="38"/>
      <c r="P93" s="38"/>
      <c r="Q93" s="38"/>
      <c r="R93" s="38"/>
      <c r="S93" s="38"/>
      <c r="T93" s="22"/>
    </row>
    <row r="94" spans="1:20" ht="63.75">
      <c r="A94" s="95"/>
      <c r="B94" s="31"/>
      <c r="C94" s="32"/>
      <c r="D94" s="23" t="s">
        <v>254</v>
      </c>
      <c r="E94" s="24" t="s">
        <v>255</v>
      </c>
      <c r="F94" s="30">
        <v>17500</v>
      </c>
      <c r="G94" s="21">
        <f>SUM(H94+M94)</f>
        <v>0</v>
      </c>
      <c r="H94" s="21"/>
      <c r="I94" s="29"/>
      <c r="J94" s="29"/>
      <c r="K94" s="38"/>
      <c r="L94" s="38"/>
      <c r="M94" s="21">
        <v>0</v>
      </c>
      <c r="N94" s="38">
        <v>0</v>
      </c>
      <c r="O94" s="38"/>
      <c r="P94" s="38"/>
      <c r="Q94" s="38"/>
      <c r="R94" s="38"/>
      <c r="S94" s="38"/>
      <c r="T94" s="22">
        <f t="shared" si="33"/>
        <v>0</v>
      </c>
    </row>
    <row r="95" spans="1:190" ht="63.75">
      <c r="A95" s="95"/>
      <c r="B95" s="26">
        <v>756</v>
      </c>
      <c r="C95" s="27"/>
      <c r="D95" s="28" t="s">
        <v>93</v>
      </c>
      <c r="E95" s="27"/>
      <c r="F95" s="30">
        <f aca="true" t="shared" si="38" ref="F95:O95">SUM(F96+F99+F104+F114+F123+F126+F129)</f>
        <v>87684585</v>
      </c>
      <c r="G95" s="30">
        <f t="shared" si="38"/>
        <v>91294967</v>
      </c>
      <c r="H95" s="30">
        <f t="shared" si="38"/>
        <v>91294967</v>
      </c>
      <c r="I95" s="30">
        <f t="shared" si="38"/>
        <v>91294967</v>
      </c>
      <c r="J95" s="30">
        <f t="shared" si="38"/>
        <v>0</v>
      </c>
      <c r="K95" s="30">
        <f t="shared" si="38"/>
        <v>0</v>
      </c>
      <c r="L95" s="30">
        <f t="shared" si="38"/>
        <v>0</v>
      </c>
      <c r="M95" s="30">
        <f t="shared" si="38"/>
        <v>0</v>
      </c>
      <c r="N95" s="30">
        <f t="shared" si="38"/>
        <v>0</v>
      </c>
      <c r="O95" s="30">
        <f t="shared" si="38"/>
        <v>0</v>
      </c>
      <c r="P95" s="30"/>
      <c r="Q95" s="30"/>
      <c r="R95" s="30"/>
      <c r="S95" s="30">
        <f>SUM(S96+S99+S104+S114+S123+S126+S129)</f>
        <v>0</v>
      </c>
      <c r="T95" s="22">
        <f t="shared" si="33"/>
        <v>1.0411746488849778</v>
      </c>
      <c r="BW95" s="37"/>
      <c r="BX95" s="37"/>
      <c r="BY95" s="37"/>
      <c r="BZ95" s="37"/>
      <c r="CA95" s="37"/>
      <c r="CB95" s="37"/>
      <c r="CC95" s="37"/>
      <c r="CD95" s="37"/>
      <c r="CE95" s="37"/>
      <c r="CF95" s="37"/>
      <c r="CG95" s="37"/>
      <c r="CH95" s="37"/>
      <c r="CI95" s="37"/>
      <c r="CJ95" s="37"/>
      <c r="CK95" s="37"/>
      <c r="CL95" s="37"/>
      <c r="CM95" s="37"/>
      <c r="CN95" s="37"/>
      <c r="CO95" s="37"/>
      <c r="CP95" s="37"/>
      <c r="CQ95" s="37"/>
      <c r="CR95" s="37"/>
      <c r="CS95" s="37"/>
      <c r="CT95" s="37"/>
      <c r="CU95" s="37"/>
      <c r="CV95" s="37"/>
      <c r="CW95" s="37"/>
      <c r="CX95" s="37"/>
      <c r="CY95" s="37"/>
      <c r="CZ95" s="37"/>
      <c r="DA95" s="37"/>
      <c r="DB95" s="37"/>
      <c r="DC95" s="37"/>
      <c r="DD95" s="37"/>
      <c r="DE95" s="37"/>
      <c r="DF95" s="37"/>
      <c r="DG95" s="37"/>
      <c r="DH95" s="37"/>
      <c r="DI95" s="37"/>
      <c r="DJ95" s="37"/>
      <c r="DK95" s="37"/>
      <c r="DL95" s="37"/>
      <c r="DM95" s="37"/>
      <c r="DN95" s="37"/>
      <c r="DO95" s="37"/>
      <c r="DP95" s="37"/>
      <c r="DQ95" s="37"/>
      <c r="DR95" s="37"/>
      <c r="DS95" s="37"/>
      <c r="DT95" s="37"/>
      <c r="DU95" s="37"/>
      <c r="DV95" s="37"/>
      <c r="DW95" s="37"/>
      <c r="DX95" s="37"/>
      <c r="DY95" s="37"/>
      <c r="DZ95" s="37"/>
      <c r="EA95" s="37"/>
      <c r="EB95" s="37"/>
      <c r="EC95" s="37"/>
      <c r="ED95" s="37"/>
      <c r="EE95" s="37"/>
      <c r="EF95" s="37"/>
      <c r="EG95" s="37"/>
      <c r="EH95" s="37"/>
      <c r="EI95" s="37"/>
      <c r="EJ95" s="37"/>
      <c r="EK95" s="37"/>
      <c r="EL95" s="37"/>
      <c r="EM95" s="37"/>
      <c r="EN95" s="37"/>
      <c r="EO95" s="37"/>
      <c r="EP95" s="37"/>
      <c r="EQ95" s="37"/>
      <c r="ER95" s="37"/>
      <c r="ES95" s="37"/>
      <c r="ET95" s="37"/>
      <c r="EU95" s="37"/>
      <c r="EV95" s="37"/>
      <c r="EW95" s="37"/>
      <c r="EX95" s="37"/>
      <c r="EY95" s="37"/>
      <c r="EZ95" s="37"/>
      <c r="FA95" s="37"/>
      <c r="FB95" s="37"/>
      <c r="FC95" s="37"/>
      <c r="FD95" s="37"/>
      <c r="FE95" s="37"/>
      <c r="FF95" s="37"/>
      <c r="FG95" s="37"/>
      <c r="FH95" s="37"/>
      <c r="FI95" s="37"/>
      <c r="FJ95" s="37"/>
      <c r="FK95" s="37"/>
      <c r="FL95" s="37"/>
      <c r="FM95" s="37"/>
      <c r="FN95" s="37"/>
      <c r="FO95" s="37"/>
      <c r="FP95" s="37"/>
      <c r="FQ95" s="37"/>
      <c r="FR95" s="37"/>
      <c r="FS95" s="37"/>
      <c r="FT95" s="37"/>
      <c r="FU95" s="37"/>
      <c r="FV95" s="37"/>
      <c r="FW95" s="37"/>
      <c r="FX95" s="37"/>
      <c r="FY95" s="37"/>
      <c r="FZ95" s="37"/>
      <c r="GA95" s="37"/>
      <c r="GB95" s="37"/>
      <c r="GC95" s="37"/>
      <c r="GD95" s="37"/>
      <c r="GE95" s="37"/>
      <c r="GF95" s="37"/>
      <c r="GG95" s="37"/>
      <c r="GH95" s="37"/>
    </row>
    <row r="96" spans="1:190" ht="25.5">
      <c r="A96" s="95"/>
      <c r="B96" s="26"/>
      <c r="C96" s="27">
        <v>75601</v>
      </c>
      <c r="D96" s="28" t="s">
        <v>94</v>
      </c>
      <c r="E96" s="25"/>
      <c r="F96" s="30">
        <f aca="true" t="shared" si="39" ref="F96:O96">SUM(F97:F98)</f>
        <v>301000</v>
      </c>
      <c r="G96" s="30">
        <f t="shared" si="39"/>
        <v>220700</v>
      </c>
      <c r="H96" s="30">
        <f t="shared" si="39"/>
        <v>220700</v>
      </c>
      <c r="I96" s="30">
        <f t="shared" si="39"/>
        <v>220700</v>
      </c>
      <c r="J96" s="30">
        <f t="shared" si="39"/>
        <v>0</v>
      </c>
      <c r="K96" s="30">
        <f t="shared" si="39"/>
        <v>0</v>
      </c>
      <c r="L96" s="30">
        <f t="shared" si="39"/>
        <v>0</v>
      </c>
      <c r="M96" s="30">
        <f t="shared" si="39"/>
        <v>0</v>
      </c>
      <c r="N96" s="30">
        <f t="shared" si="39"/>
        <v>0</v>
      </c>
      <c r="O96" s="30">
        <f t="shared" si="39"/>
        <v>0</v>
      </c>
      <c r="P96" s="30"/>
      <c r="Q96" s="30"/>
      <c r="R96" s="30"/>
      <c r="S96" s="30">
        <f>SUM(S97:S98)</f>
        <v>0</v>
      </c>
      <c r="T96" s="22">
        <f t="shared" si="33"/>
        <v>0.7332225913621262</v>
      </c>
      <c r="BW96" s="36"/>
      <c r="BX96" s="36"/>
      <c r="BY96" s="36"/>
      <c r="BZ96" s="36"/>
      <c r="CA96" s="36"/>
      <c r="CB96" s="36"/>
      <c r="CC96" s="36"/>
      <c r="CD96" s="36"/>
      <c r="CE96" s="36"/>
      <c r="CF96" s="36"/>
      <c r="CG96" s="36"/>
      <c r="CH96" s="36"/>
      <c r="CI96" s="36"/>
      <c r="CJ96" s="36"/>
      <c r="CK96" s="36"/>
      <c r="CL96" s="36"/>
      <c r="CM96" s="36"/>
      <c r="CN96" s="36"/>
      <c r="CO96" s="36"/>
      <c r="CP96" s="36"/>
      <c r="CQ96" s="36"/>
      <c r="CR96" s="36"/>
      <c r="CS96" s="36"/>
      <c r="CT96" s="36"/>
      <c r="CU96" s="36"/>
      <c r="CV96" s="36"/>
      <c r="CW96" s="36"/>
      <c r="CX96" s="36"/>
      <c r="CY96" s="36"/>
      <c r="CZ96" s="36"/>
      <c r="DA96" s="36"/>
      <c r="DB96" s="36"/>
      <c r="DC96" s="36"/>
      <c r="DD96" s="36"/>
      <c r="DE96" s="36"/>
      <c r="DF96" s="36"/>
      <c r="DG96" s="36"/>
      <c r="DH96" s="36"/>
      <c r="DI96" s="36"/>
      <c r="DJ96" s="36"/>
      <c r="DK96" s="36"/>
      <c r="DL96" s="36"/>
      <c r="DM96" s="36"/>
      <c r="DN96" s="36"/>
      <c r="DO96" s="36"/>
      <c r="DP96" s="36"/>
      <c r="DQ96" s="36"/>
      <c r="DR96" s="36"/>
      <c r="DS96" s="36"/>
      <c r="DT96" s="36"/>
      <c r="DU96" s="36"/>
      <c r="DV96" s="36"/>
      <c r="DW96" s="36"/>
      <c r="DX96" s="36"/>
      <c r="DY96" s="36"/>
      <c r="DZ96" s="36"/>
      <c r="EA96" s="36"/>
      <c r="EB96" s="36"/>
      <c r="EC96" s="36"/>
      <c r="ED96" s="36"/>
      <c r="EE96" s="36"/>
      <c r="EF96" s="36"/>
      <c r="EG96" s="36"/>
      <c r="EH96" s="36"/>
      <c r="EI96" s="36"/>
      <c r="EJ96" s="36"/>
      <c r="EK96" s="36"/>
      <c r="EL96" s="36"/>
      <c r="EM96" s="36"/>
      <c r="EN96" s="36"/>
      <c r="EO96" s="36"/>
      <c r="EP96" s="36"/>
      <c r="EQ96" s="36"/>
      <c r="ER96" s="36"/>
      <c r="ES96" s="36"/>
      <c r="ET96" s="36"/>
      <c r="EU96" s="36"/>
      <c r="EV96" s="36"/>
      <c r="EW96" s="36"/>
      <c r="EX96" s="36"/>
      <c r="EY96" s="36"/>
      <c r="EZ96" s="36"/>
      <c r="FA96" s="36"/>
      <c r="FB96" s="36"/>
      <c r="FC96" s="36"/>
      <c r="FD96" s="36"/>
      <c r="FE96" s="36"/>
      <c r="FF96" s="36"/>
      <c r="FG96" s="36"/>
      <c r="FH96" s="36"/>
      <c r="FI96" s="36"/>
      <c r="FJ96" s="36"/>
      <c r="FK96" s="36"/>
      <c r="FL96" s="36"/>
      <c r="FM96" s="36"/>
      <c r="FN96" s="36"/>
      <c r="FO96" s="36"/>
      <c r="FP96" s="36"/>
      <c r="FQ96" s="36"/>
      <c r="FR96" s="36"/>
      <c r="FS96" s="36"/>
      <c r="FT96" s="36"/>
      <c r="FU96" s="36"/>
      <c r="FV96" s="36"/>
      <c r="FW96" s="36"/>
      <c r="FX96" s="36"/>
      <c r="FY96" s="36"/>
      <c r="FZ96" s="36"/>
      <c r="GA96" s="36"/>
      <c r="GB96" s="36"/>
      <c r="GC96" s="36"/>
      <c r="GD96" s="36"/>
      <c r="GE96" s="36"/>
      <c r="GF96" s="36"/>
      <c r="GG96" s="36"/>
      <c r="GH96" s="36"/>
    </row>
    <row r="97" spans="1:20" ht="38.25">
      <c r="A97" s="95"/>
      <c r="B97" s="31"/>
      <c r="C97" s="32"/>
      <c r="D97" s="23" t="s">
        <v>95</v>
      </c>
      <c r="E97" s="24" t="s">
        <v>96</v>
      </c>
      <c r="F97" s="30">
        <v>300000</v>
      </c>
      <c r="G97" s="21">
        <f>SUM(H97+M97)</f>
        <v>220000</v>
      </c>
      <c r="H97" s="21">
        <f>SUM(I97:L97)</f>
        <v>220000</v>
      </c>
      <c r="I97" s="33">
        <v>220000</v>
      </c>
      <c r="J97" s="33"/>
      <c r="K97" s="34"/>
      <c r="L97" s="34"/>
      <c r="M97" s="21">
        <f>SUM(N97:S97)</f>
        <v>0</v>
      </c>
      <c r="N97" s="34"/>
      <c r="O97" s="34"/>
      <c r="P97" s="34"/>
      <c r="Q97" s="34"/>
      <c r="R97" s="34"/>
      <c r="S97" s="34"/>
      <c r="T97" s="22">
        <f t="shared" si="33"/>
        <v>0.7333333333333333</v>
      </c>
    </row>
    <row r="98" spans="1:20" ht="25.5">
      <c r="A98" s="95"/>
      <c r="B98" s="31"/>
      <c r="C98" s="32"/>
      <c r="D98" s="23" t="s">
        <v>97</v>
      </c>
      <c r="E98" s="24" t="s">
        <v>98</v>
      </c>
      <c r="F98" s="30">
        <v>1000</v>
      </c>
      <c r="G98" s="21">
        <f>SUM(H98+M98)</f>
        <v>700</v>
      </c>
      <c r="H98" s="21">
        <f>SUM(I98:L98)</f>
        <v>700</v>
      </c>
      <c r="I98" s="33">
        <v>700</v>
      </c>
      <c r="J98" s="33"/>
      <c r="K98" s="34"/>
      <c r="L98" s="34"/>
      <c r="M98" s="21">
        <f>SUM(N98:S98)</f>
        <v>0</v>
      </c>
      <c r="N98" s="34"/>
      <c r="O98" s="34"/>
      <c r="P98" s="34"/>
      <c r="Q98" s="34"/>
      <c r="R98" s="34"/>
      <c r="S98" s="34"/>
      <c r="T98" s="22">
        <f t="shared" si="33"/>
        <v>0.7</v>
      </c>
    </row>
    <row r="99" spans="1:190" ht="63.75">
      <c r="A99" s="95"/>
      <c r="B99" s="26"/>
      <c r="C99" s="27">
        <v>75615</v>
      </c>
      <c r="D99" s="28" t="s">
        <v>99</v>
      </c>
      <c r="E99" s="25"/>
      <c r="F99" s="30">
        <f aca="true" t="shared" si="40" ref="F99:O99">SUM(F100:F103)</f>
        <v>16486737</v>
      </c>
      <c r="G99" s="30">
        <f t="shared" si="40"/>
        <v>16954313</v>
      </c>
      <c r="H99" s="30">
        <f t="shared" si="40"/>
        <v>16954313</v>
      </c>
      <c r="I99" s="30">
        <f t="shared" si="40"/>
        <v>16954313</v>
      </c>
      <c r="J99" s="30">
        <f t="shared" si="40"/>
        <v>0</v>
      </c>
      <c r="K99" s="30">
        <f t="shared" si="40"/>
        <v>0</v>
      </c>
      <c r="L99" s="30">
        <f t="shared" si="40"/>
        <v>0</v>
      </c>
      <c r="M99" s="30">
        <f t="shared" si="40"/>
        <v>0</v>
      </c>
      <c r="N99" s="30">
        <f t="shared" si="40"/>
        <v>0</v>
      </c>
      <c r="O99" s="30">
        <f t="shared" si="40"/>
        <v>0</v>
      </c>
      <c r="P99" s="30"/>
      <c r="Q99" s="30"/>
      <c r="R99" s="30"/>
      <c r="S99" s="30">
        <f>SUM(S100:S103)</f>
        <v>0</v>
      </c>
      <c r="T99" s="22">
        <f t="shared" si="33"/>
        <v>1.0283607362694025</v>
      </c>
      <c r="BW99" s="36"/>
      <c r="BX99" s="36"/>
      <c r="BY99" s="36"/>
      <c r="BZ99" s="36"/>
      <c r="CA99" s="36"/>
      <c r="CB99" s="36"/>
      <c r="CC99" s="36"/>
      <c r="CD99" s="36"/>
      <c r="CE99" s="36"/>
      <c r="CF99" s="36"/>
      <c r="CG99" s="36"/>
      <c r="CH99" s="36"/>
      <c r="CI99" s="36"/>
      <c r="CJ99" s="36"/>
      <c r="CK99" s="36"/>
      <c r="CL99" s="36"/>
      <c r="CM99" s="36"/>
      <c r="CN99" s="36"/>
      <c r="CO99" s="36"/>
      <c r="CP99" s="36"/>
      <c r="CQ99" s="36"/>
      <c r="CR99" s="36"/>
      <c r="CS99" s="36"/>
      <c r="CT99" s="36"/>
      <c r="CU99" s="36"/>
      <c r="CV99" s="36"/>
      <c r="CW99" s="36"/>
      <c r="CX99" s="36"/>
      <c r="CY99" s="36"/>
      <c r="CZ99" s="36"/>
      <c r="DA99" s="36"/>
      <c r="DB99" s="36"/>
      <c r="DC99" s="36"/>
      <c r="DD99" s="36"/>
      <c r="DE99" s="36"/>
      <c r="DF99" s="36"/>
      <c r="DG99" s="36"/>
      <c r="DH99" s="36"/>
      <c r="DI99" s="36"/>
      <c r="DJ99" s="36"/>
      <c r="DK99" s="36"/>
      <c r="DL99" s="36"/>
      <c r="DM99" s="36"/>
      <c r="DN99" s="36"/>
      <c r="DO99" s="36"/>
      <c r="DP99" s="36"/>
      <c r="DQ99" s="36"/>
      <c r="DR99" s="36"/>
      <c r="DS99" s="36"/>
      <c r="DT99" s="36"/>
      <c r="DU99" s="36"/>
      <c r="DV99" s="36"/>
      <c r="DW99" s="36"/>
      <c r="DX99" s="36"/>
      <c r="DY99" s="36"/>
      <c r="DZ99" s="36"/>
      <c r="EA99" s="36"/>
      <c r="EB99" s="36"/>
      <c r="EC99" s="36"/>
      <c r="ED99" s="36"/>
      <c r="EE99" s="36"/>
      <c r="EF99" s="36"/>
      <c r="EG99" s="36"/>
      <c r="EH99" s="36"/>
      <c r="EI99" s="36"/>
      <c r="EJ99" s="36"/>
      <c r="EK99" s="36"/>
      <c r="EL99" s="36"/>
      <c r="EM99" s="36"/>
      <c r="EN99" s="36"/>
      <c r="EO99" s="36"/>
      <c r="EP99" s="36"/>
      <c r="EQ99" s="36"/>
      <c r="ER99" s="36"/>
      <c r="ES99" s="36"/>
      <c r="ET99" s="36"/>
      <c r="EU99" s="36"/>
      <c r="EV99" s="36"/>
      <c r="EW99" s="36"/>
      <c r="EX99" s="36"/>
      <c r="EY99" s="36"/>
      <c r="EZ99" s="36"/>
      <c r="FA99" s="36"/>
      <c r="FB99" s="36"/>
      <c r="FC99" s="36"/>
      <c r="FD99" s="36"/>
      <c r="FE99" s="36"/>
      <c r="FF99" s="36"/>
      <c r="FG99" s="36"/>
      <c r="FH99" s="36"/>
      <c r="FI99" s="36"/>
      <c r="FJ99" s="36"/>
      <c r="FK99" s="36"/>
      <c r="FL99" s="36"/>
      <c r="FM99" s="36"/>
      <c r="FN99" s="36"/>
      <c r="FO99" s="36"/>
      <c r="FP99" s="36"/>
      <c r="FQ99" s="36"/>
      <c r="FR99" s="36"/>
      <c r="FS99" s="36"/>
      <c r="FT99" s="36"/>
      <c r="FU99" s="36"/>
      <c r="FV99" s="36"/>
      <c r="FW99" s="36"/>
      <c r="FX99" s="36"/>
      <c r="FY99" s="36"/>
      <c r="FZ99" s="36"/>
      <c r="GA99" s="36"/>
      <c r="GB99" s="36"/>
      <c r="GC99" s="36"/>
      <c r="GD99" s="36"/>
      <c r="GE99" s="36"/>
      <c r="GF99" s="36"/>
      <c r="GG99" s="36"/>
      <c r="GH99" s="36"/>
    </row>
    <row r="100" spans="1:20" ht="14.25">
      <c r="A100" s="95"/>
      <c r="B100" s="31"/>
      <c r="C100" s="32"/>
      <c r="D100" s="23" t="s">
        <v>100</v>
      </c>
      <c r="E100" s="24" t="s">
        <v>101</v>
      </c>
      <c r="F100" s="30">
        <v>15945137</v>
      </c>
      <c r="G100" s="21">
        <v>16414255</v>
      </c>
      <c r="H100" s="21">
        <f>SUM(I100:L100)</f>
        <v>16414255</v>
      </c>
      <c r="I100" s="38">
        <v>16414255</v>
      </c>
      <c r="J100" s="33"/>
      <c r="K100" s="38"/>
      <c r="L100" s="38"/>
      <c r="M100" s="21">
        <f>SUM(N100:S100)</f>
        <v>0</v>
      </c>
      <c r="N100" s="38"/>
      <c r="O100" s="38"/>
      <c r="P100" s="38"/>
      <c r="Q100" s="38"/>
      <c r="R100" s="38"/>
      <c r="S100" s="38"/>
      <c r="T100" s="22">
        <f t="shared" si="33"/>
        <v>1.0294207569367388</v>
      </c>
    </row>
    <row r="101" spans="1:20" ht="14.25">
      <c r="A101" s="95"/>
      <c r="B101" s="31"/>
      <c r="C101" s="32"/>
      <c r="D101" s="23" t="s">
        <v>102</v>
      </c>
      <c r="E101" s="24" t="s">
        <v>103</v>
      </c>
      <c r="F101" s="30">
        <v>1600</v>
      </c>
      <c r="G101" s="21">
        <f>SUM(H101+M101)</f>
        <v>1600</v>
      </c>
      <c r="H101" s="21">
        <f>SUM(I101:L101)</f>
        <v>1600</v>
      </c>
      <c r="I101" s="38">
        <v>1600</v>
      </c>
      <c r="J101" s="33"/>
      <c r="K101" s="38"/>
      <c r="L101" s="38"/>
      <c r="M101" s="21">
        <f>SUM(N101:S101)</f>
        <v>0</v>
      </c>
      <c r="N101" s="38"/>
      <c r="O101" s="38"/>
      <c r="P101" s="38"/>
      <c r="Q101" s="38"/>
      <c r="R101" s="38"/>
      <c r="S101" s="38"/>
      <c r="T101" s="22">
        <f t="shared" si="33"/>
        <v>1</v>
      </c>
    </row>
    <row r="102" spans="1:20" ht="14.25">
      <c r="A102" s="95"/>
      <c r="B102" s="31"/>
      <c r="C102" s="32"/>
      <c r="D102" s="23" t="s">
        <v>104</v>
      </c>
      <c r="E102" s="24" t="s">
        <v>105</v>
      </c>
      <c r="F102" s="30">
        <v>510000</v>
      </c>
      <c r="G102" s="21">
        <f>SUM(H102+M102)</f>
        <v>533458</v>
      </c>
      <c r="H102" s="21">
        <f>SUM(I102:L102)</f>
        <v>533458</v>
      </c>
      <c r="I102" s="38">
        <v>533458</v>
      </c>
      <c r="J102" s="33"/>
      <c r="K102" s="38"/>
      <c r="L102" s="38"/>
      <c r="M102" s="21">
        <f>SUM(N102:S102)</f>
        <v>0</v>
      </c>
      <c r="N102" s="38"/>
      <c r="O102" s="38"/>
      <c r="P102" s="38"/>
      <c r="Q102" s="38"/>
      <c r="R102" s="38"/>
      <c r="S102" s="38"/>
      <c r="T102" s="22">
        <f t="shared" si="33"/>
        <v>1.0459960784313727</v>
      </c>
    </row>
    <row r="103" spans="1:20" ht="14.25">
      <c r="A103" s="95"/>
      <c r="B103" s="31"/>
      <c r="C103" s="32"/>
      <c r="D103" s="23" t="s">
        <v>106</v>
      </c>
      <c r="E103" s="24" t="s">
        <v>107</v>
      </c>
      <c r="F103" s="30">
        <v>30000</v>
      </c>
      <c r="G103" s="21">
        <f>SUM(H103+M103)</f>
        <v>5000</v>
      </c>
      <c r="H103" s="21">
        <f>SUM(I103:L103)</f>
        <v>5000</v>
      </c>
      <c r="I103" s="38">
        <v>5000</v>
      </c>
      <c r="J103" s="33"/>
      <c r="K103" s="38"/>
      <c r="L103" s="38"/>
      <c r="M103" s="21">
        <f>SUM(N103:S103)</f>
        <v>0</v>
      </c>
      <c r="N103" s="38"/>
      <c r="O103" s="38"/>
      <c r="P103" s="38"/>
      <c r="Q103" s="38"/>
      <c r="R103" s="38"/>
      <c r="S103" s="38"/>
      <c r="T103" s="22">
        <f t="shared" si="33"/>
        <v>0.16666666666666666</v>
      </c>
    </row>
    <row r="104" spans="1:20" ht="63.75">
      <c r="A104" s="95"/>
      <c r="B104" s="31"/>
      <c r="C104" s="32">
        <v>75616</v>
      </c>
      <c r="D104" s="28" t="s">
        <v>108</v>
      </c>
      <c r="E104" s="24"/>
      <c r="F104" s="30">
        <f aca="true" t="shared" si="41" ref="F104:O104">SUM(F105:F113)</f>
        <v>11639147</v>
      </c>
      <c r="G104" s="30">
        <f t="shared" si="41"/>
        <v>11831901</v>
      </c>
      <c r="H104" s="30">
        <f t="shared" si="41"/>
        <v>11831901</v>
      </c>
      <c r="I104" s="30">
        <f t="shared" si="41"/>
        <v>11831901</v>
      </c>
      <c r="J104" s="30">
        <f t="shared" si="41"/>
        <v>0</v>
      </c>
      <c r="K104" s="30">
        <f t="shared" si="41"/>
        <v>0</v>
      </c>
      <c r="L104" s="30">
        <f t="shared" si="41"/>
        <v>0</v>
      </c>
      <c r="M104" s="30">
        <f t="shared" si="41"/>
        <v>0</v>
      </c>
      <c r="N104" s="30">
        <f t="shared" si="41"/>
        <v>0</v>
      </c>
      <c r="O104" s="30">
        <f t="shared" si="41"/>
        <v>0</v>
      </c>
      <c r="P104" s="30"/>
      <c r="Q104" s="30"/>
      <c r="R104" s="30"/>
      <c r="S104" s="30">
        <f>SUM(S105:S113)</f>
        <v>0</v>
      </c>
      <c r="T104" s="22">
        <f t="shared" si="33"/>
        <v>1.0165608356007532</v>
      </c>
    </row>
    <row r="105" spans="1:20" ht="14.25">
      <c r="A105" s="95"/>
      <c r="B105" s="31"/>
      <c r="C105" s="32"/>
      <c r="D105" s="23" t="s">
        <v>100</v>
      </c>
      <c r="E105" s="24" t="s">
        <v>101</v>
      </c>
      <c r="F105" s="30">
        <v>7774747</v>
      </c>
      <c r="G105" s="21">
        <f aca="true" t="shared" si="42" ref="G105:G113">SUM(H105+M105)</f>
        <v>8077738</v>
      </c>
      <c r="H105" s="21">
        <f aca="true" t="shared" si="43" ref="H105:H113">SUM(I105:L105)</f>
        <v>8077738</v>
      </c>
      <c r="I105" s="38">
        <v>8077738</v>
      </c>
      <c r="J105" s="33"/>
      <c r="K105" s="29"/>
      <c r="L105" s="38"/>
      <c r="M105" s="21">
        <f aca="true" t="shared" si="44" ref="M105:M113">SUM(N105:S105)</f>
        <v>0</v>
      </c>
      <c r="N105" s="38"/>
      <c r="O105" s="38"/>
      <c r="P105" s="38"/>
      <c r="Q105" s="38"/>
      <c r="R105" s="38"/>
      <c r="S105" s="38"/>
      <c r="T105" s="22">
        <f t="shared" si="33"/>
        <v>1.038971171666422</v>
      </c>
    </row>
    <row r="106" spans="1:20" ht="14.25">
      <c r="A106" s="95"/>
      <c r="B106" s="31"/>
      <c r="C106" s="32"/>
      <c r="D106" s="23" t="s">
        <v>102</v>
      </c>
      <c r="E106" s="24" t="s">
        <v>103</v>
      </c>
      <c r="F106" s="30">
        <v>130000</v>
      </c>
      <c r="G106" s="21">
        <f t="shared" si="42"/>
        <v>135000</v>
      </c>
      <c r="H106" s="21">
        <f t="shared" si="43"/>
        <v>135000</v>
      </c>
      <c r="I106" s="38">
        <v>135000</v>
      </c>
      <c r="J106" s="33"/>
      <c r="K106" s="29"/>
      <c r="L106" s="38"/>
      <c r="M106" s="21">
        <f t="shared" si="44"/>
        <v>0</v>
      </c>
      <c r="N106" s="38"/>
      <c r="O106" s="38"/>
      <c r="P106" s="38"/>
      <c r="Q106" s="38"/>
      <c r="R106" s="38"/>
      <c r="S106" s="38"/>
      <c r="T106" s="22">
        <f t="shared" si="33"/>
        <v>1.0384615384615385</v>
      </c>
    </row>
    <row r="107" spans="1:20" ht="14.25">
      <c r="A107" s="95"/>
      <c r="B107" s="31"/>
      <c r="C107" s="32"/>
      <c r="D107" s="23" t="s">
        <v>109</v>
      </c>
      <c r="E107" s="24" t="s">
        <v>110</v>
      </c>
      <c r="F107" s="30">
        <v>400</v>
      </c>
      <c r="G107" s="21">
        <f t="shared" si="42"/>
        <v>400</v>
      </c>
      <c r="H107" s="21">
        <f t="shared" si="43"/>
        <v>400</v>
      </c>
      <c r="I107" s="38">
        <v>400</v>
      </c>
      <c r="J107" s="33"/>
      <c r="K107" s="29"/>
      <c r="L107" s="38"/>
      <c r="M107" s="21">
        <f t="shared" si="44"/>
        <v>0</v>
      </c>
      <c r="N107" s="38"/>
      <c r="O107" s="38"/>
      <c r="P107" s="38"/>
      <c r="Q107" s="38"/>
      <c r="R107" s="38"/>
      <c r="S107" s="38"/>
      <c r="T107" s="22">
        <f t="shared" si="33"/>
        <v>1</v>
      </c>
    </row>
    <row r="108" spans="1:20" ht="14.25">
      <c r="A108" s="95"/>
      <c r="B108" s="31"/>
      <c r="C108" s="32"/>
      <c r="D108" s="23" t="s">
        <v>104</v>
      </c>
      <c r="E108" s="24" t="s">
        <v>105</v>
      </c>
      <c r="F108" s="30">
        <v>1000000</v>
      </c>
      <c r="G108" s="21">
        <f t="shared" si="42"/>
        <v>1093763</v>
      </c>
      <c r="H108" s="21">
        <f t="shared" si="43"/>
        <v>1093763</v>
      </c>
      <c r="I108" s="38">
        <v>1093763</v>
      </c>
      <c r="J108" s="33"/>
      <c r="K108" s="29"/>
      <c r="L108" s="38"/>
      <c r="M108" s="21">
        <f t="shared" si="44"/>
        <v>0</v>
      </c>
      <c r="N108" s="38"/>
      <c r="O108" s="38"/>
      <c r="P108" s="38"/>
      <c r="Q108" s="38"/>
      <c r="R108" s="38"/>
      <c r="S108" s="38"/>
      <c r="T108" s="22">
        <f t="shared" si="33"/>
        <v>1.093763</v>
      </c>
    </row>
    <row r="109" spans="1:20" ht="14.25">
      <c r="A109" s="95"/>
      <c r="B109" s="31"/>
      <c r="C109" s="32"/>
      <c r="D109" s="23" t="s">
        <v>111</v>
      </c>
      <c r="E109" s="24" t="s">
        <v>112</v>
      </c>
      <c r="F109" s="30">
        <v>300000</v>
      </c>
      <c r="G109" s="21">
        <f t="shared" si="42"/>
        <v>300000</v>
      </c>
      <c r="H109" s="21">
        <f t="shared" si="43"/>
        <v>300000</v>
      </c>
      <c r="I109" s="38">
        <v>300000</v>
      </c>
      <c r="J109" s="33"/>
      <c r="K109" s="29"/>
      <c r="L109" s="38"/>
      <c r="M109" s="21">
        <f t="shared" si="44"/>
        <v>0</v>
      </c>
      <c r="N109" s="38"/>
      <c r="O109" s="38"/>
      <c r="P109" s="38"/>
      <c r="Q109" s="38"/>
      <c r="R109" s="38"/>
      <c r="S109" s="38"/>
      <c r="T109" s="22">
        <f t="shared" si="33"/>
        <v>1</v>
      </c>
    </row>
    <row r="110" spans="1:20" ht="14.25">
      <c r="A110" s="95"/>
      <c r="B110" s="31"/>
      <c r="C110" s="32"/>
      <c r="D110" s="23" t="s">
        <v>113</v>
      </c>
      <c r="E110" s="24" t="s">
        <v>114</v>
      </c>
      <c r="F110" s="30">
        <v>98000</v>
      </c>
      <c r="G110" s="21">
        <f t="shared" si="42"/>
        <v>91000</v>
      </c>
      <c r="H110" s="21">
        <f t="shared" si="43"/>
        <v>91000</v>
      </c>
      <c r="I110" s="38">
        <v>91000</v>
      </c>
      <c r="J110" s="33"/>
      <c r="K110" s="29"/>
      <c r="L110" s="38"/>
      <c r="M110" s="21">
        <f t="shared" si="44"/>
        <v>0</v>
      </c>
      <c r="N110" s="38"/>
      <c r="O110" s="38"/>
      <c r="P110" s="38"/>
      <c r="Q110" s="38"/>
      <c r="R110" s="38"/>
      <c r="S110" s="38"/>
      <c r="T110" s="22">
        <f t="shared" si="33"/>
        <v>0.9285714285714286</v>
      </c>
    </row>
    <row r="111" spans="1:20" ht="14.25">
      <c r="A111" s="95"/>
      <c r="B111" s="31"/>
      <c r="C111" s="32"/>
      <c r="D111" s="23" t="s">
        <v>115</v>
      </c>
      <c r="E111" s="24" t="s">
        <v>116</v>
      </c>
      <c r="F111" s="30">
        <v>330000</v>
      </c>
      <c r="G111" s="21">
        <f t="shared" si="42"/>
        <v>330000</v>
      </c>
      <c r="H111" s="21">
        <f t="shared" si="43"/>
        <v>330000</v>
      </c>
      <c r="I111" s="38">
        <v>330000</v>
      </c>
      <c r="J111" s="33"/>
      <c r="K111" s="29"/>
      <c r="L111" s="38"/>
      <c r="M111" s="21">
        <f t="shared" si="44"/>
        <v>0</v>
      </c>
      <c r="N111" s="38"/>
      <c r="O111" s="38"/>
      <c r="P111" s="38"/>
      <c r="Q111" s="38"/>
      <c r="R111" s="38"/>
      <c r="S111" s="38"/>
      <c r="T111" s="22">
        <f t="shared" si="33"/>
        <v>1</v>
      </c>
    </row>
    <row r="112" spans="1:20" ht="14.25">
      <c r="A112" s="95"/>
      <c r="B112" s="31"/>
      <c r="C112" s="32"/>
      <c r="D112" s="23" t="s">
        <v>106</v>
      </c>
      <c r="E112" s="24" t="s">
        <v>107</v>
      </c>
      <c r="F112" s="30">
        <v>2000000</v>
      </c>
      <c r="G112" s="21">
        <f t="shared" si="42"/>
        <v>1800000</v>
      </c>
      <c r="H112" s="21">
        <f t="shared" si="43"/>
        <v>1800000</v>
      </c>
      <c r="I112" s="38">
        <v>1800000</v>
      </c>
      <c r="J112" s="33"/>
      <c r="K112" s="29"/>
      <c r="L112" s="38"/>
      <c r="M112" s="21">
        <f t="shared" si="44"/>
        <v>0</v>
      </c>
      <c r="N112" s="38"/>
      <c r="O112" s="38"/>
      <c r="P112" s="38"/>
      <c r="Q112" s="38"/>
      <c r="R112" s="38"/>
      <c r="S112" s="38"/>
      <c r="T112" s="22">
        <f t="shared" si="33"/>
        <v>0.9</v>
      </c>
    </row>
    <row r="113" spans="1:20" ht="25.5">
      <c r="A113" s="95"/>
      <c r="B113" s="31"/>
      <c r="C113" s="32"/>
      <c r="D113" s="23" t="s">
        <v>97</v>
      </c>
      <c r="E113" s="24" t="s">
        <v>98</v>
      </c>
      <c r="F113" s="30">
        <v>6000</v>
      </c>
      <c r="G113" s="21">
        <f t="shared" si="42"/>
        <v>4000</v>
      </c>
      <c r="H113" s="21">
        <f t="shared" si="43"/>
        <v>4000</v>
      </c>
      <c r="I113" s="38">
        <v>4000</v>
      </c>
      <c r="J113" s="33"/>
      <c r="K113" s="29"/>
      <c r="L113" s="38"/>
      <c r="M113" s="21">
        <f t="shared" si="44"/>
        <v>0</v>
      </c>
      <c r="N113" s="38"/>
      <c r="O113" s="38"/>
      <c r="P113" s="38"/>
      <c r="Q113" s="38"/>
      <c r="R113" s="38"/>
      <c r="S113" s="38"/>
      <c r="T113" s="22">
        <f t="shared" si="33"/>
        <v>0.6666666666666666</v>
      </c>
    </row>
    <row r="114" spans="1:190" ht="38.25">
      <c r="A114" s="95">
        <v>6</v>
      </c>
      <c r="B114" s="26"/>
      <c r="C114" s="27">
        <v>75618</v>
      </c>
      <c r="D114" s="28" t="s">
        <v>117</v>
      </c>
      <c r="E114" s="25"/>
      <c r="F114" s="30">
        <f aca="true" t="shared" si="45" ref="F114:O114">SUM(F115:F122)</f>
        <v>6748600</v>
      </c>
      <c r="G114" s="30">
        <f t="shared" si="45"/>
        <v>8221000</v>
      </c>
      <c r="H114" s="30">
        <f t="shared" si="45"/>
        <v>8221000</v>
      </c>
      <c r="I114" s="30">
        <f t="shared" si="45"/>
        <v>8221000</v>
      </c>
      <c r="J114" s="30">
        <f t="shared" si="45"/>
        <v>0</v>
      </c>
      <c r="K114" s="30">
        <f t="shared" si="45"/>
        <v>0</v>
      </c>
      <c r="L114" s="30">
        <f t="shared" si="45"/>
        <v>0</v>
      </c>
      <c r="M114" s="30">
        <f t="shared" si="45"/>
        <v>0</v>
      </c>
      <c r="N114" s="30">
        <f t="shared" si="45"/>
        <v>0</v>
      </c>
      <c r="O114" s="30">
        <f t="shared" si="45"/>
        <v>0</v>
      </c>
      <c r="P114" s="30"/>
      <c r="Q114" s="30"/>
      <c r="R114" s="30"/>
      <c r="S114" s="30">
        <f>SUM(S115:S122)</f>
        <v>0</v>
      </c>
      <c r="T114" s="22">
        <f t="shared" si="33"/>
        <v>1.218178585188039</v>
      </c>
      <c r="BW114" s="36"/>
      <c r="BX114" s="36"/>
      <c r="BY114" s="36"/>
      <c r="BZ114" s="36"/>
      <c r="CA114" s="36"/>
      <c r="CB114" s="36"/>
      <c r="CC114" s="36"/>
      <c r="CD114" s="36"/>
      <c r="CE114" s="36"/>
      <c r="CF114" s="36"/>
      <c r="CG114" s="36"/>
      <c r="CH114" s="36"/>
      <c r="CI114" s="36"/>
      <c r="CJ114" s="36"/>
      <c r="CK114" s="36"/>
      <c r="CL114" s="36"/>
      <c r="CM114" s="36"/>
      <c r="CN114" s="36"/>
      <c r="CO114" s="36"/>
      <c r="CP114" s="36"/>
      <c r="CQ114" s="36"/>
      <c r="CR114" s="36"/>
      <c r="CS114" s="36"/>
      <c r="CT114" s="36"/>
      <c r="CU114" s="36"/>
      <c r="CV114" s="36"/>
      <c r="CW114" s="36"/>
      <c r="CX114" s="36"/>
      <c r="CY114" s="36"/>
      <c r="CZ114" s="36"/>
      <c r="DA114" s="36"/>
      <c r="DB114" s="36"/>
      <c r="DC114" s="36"/>
      <c r="DD114" s="36"/>
      <c r="DE114" s="36"/>
      <c r="DF114" s="36"/>
      <c r="DG114" s="36"/>
      <c r="DH114" s="36"/>
      <c r="DI114" s="36"/>
      <c r="DJ114" s="36"/>
      <c r="DK114" s="36"/>
      <c r="DL114" s="36"/>
      <c r="DM114" s="36"/>
      <c r="DN114" s="36"/>
      <c r="DO114" s="36"/>
      <c r="DP114" s="36"/>
      <c r="DQ114" s="36"/>
      <c r="DR114" s="36"/>
      <c r="DS114" s="36"/>
      <c r="DT114" s="36"/>
      <c r="DU114" s="36"/>
      <c r="DV114" s="36"/>
      <c r="DW114" s="36"/>
      <c r="DX114" s="36"/>
      <c r="DY114" s="36"/>
      <c r="DZ114" s="36"/>
      <c r="EA114" s="36"/>
      <c r="EB114" s="36"/>
      <c r="EC114" s="36"/>
      <c r="ED114" s="36"/>
      <c r="EE114" s="36"/>
      <c r="EF114" s="36"/>
      <c r="EG114" s="36"/>
      <c r="EH114" s="36"/>
      <c r="EI114" s="36"/>
      <c r="EJ114" s="36"/>
      <c r="EK114" s="36"/>
      <c r="EL114" s="36"/>
      <c r="EM114" s="36"/>
      <c r="EN114" s="36"/>
      <c r="EO114" s="36"/>
      <c r="EP114" s="36"/>
      <c r="EQ114" s="36"/>
      <c r="ER114" s="36"/>
      <c r="ES114" s="36"/>
      <c r="ET114" s="36"/>
      <c r="EU114" s="36"/>
      <c r="EV114" s="36"/>
      <c r="EW114" s="36"/>
      <c r="EX114" s="36"/>
      <c r="EY114" s="36"/>
      <c r="EZ114" s="36"/>
      <c r="FA114" s="36"/>
      <c r="FB114" s="36"/>
      <c r="FC114" s="36"/>
      <c r="FD114" s="36"/>
      <c r="FE114" s="36"/>
      <c r="FF114" s="36"/>
      <c r="FG114" s="36"/>
      <c r="FH114" s="36"/>
      <c r="FI114" s="36"/>
      <c r="FJ114" s="36"/>
      <c r="FK114" s="36"/>
      <c r="FL114" s="36"/>
      <c r="FM114" s="36"/>
      <c r="FN114" s="36"/>
      <c r="FO114" s="36"/>
      <c r="FP114" s="36"/>
      <c r="FQ114" s="36"/>
      <c r="FR114" s="36"/>
      <c r="FS114" s="36"/>
      <c r="FT114" s="36"/>
      <c r="FU114" s="36"/>
      <c r="FV114" s="36"/>
      <c r="FW114" s="36"/>
      <c r="FX114" s="36"/>
      <c r="FY114" s="36"/>
      <c r="FZ114" s="36"/>
      <c r="GA114" s="36"/>
      <c r="GB114" s="36"/>
      <c r="GC114" s="36"/>
      <c r="GD114" s="36"/>
      <c r="GE114" s="36"/>
      <c r="GF114" s="36"/>
      <c r="GG114" s="36"/>
      <c r="GH114" s="36"/>
    </row>
    <row r="115" spans="1:20" ht="14.25">
      <c r="A115" s="95"/>
      <c r="B115" s="31"/>
      <c r="C115" s="32"/>
      <c r="D115" s="23" t="s">
        <v>118</v>
      </c>
      <c r="E115" s="24" t="s">
        <v>119</v>
      </c>
      <c r="F115" s="30">
        <v>1125300</v>
      </c>
      <c r="G115" s="21">
        <f>SUM(H115+M115)</f>
        <v>950000</v>
      </c>
      <c r="H115" s="21">
        <f aca="true" t="shared" si="46" ref="H115:H120">SUM(I115:L115)</f>
        <v>950000</v>
      </c>
      <c r="I115" s="38">
        <v>950000</v>
      </c>
      <c r="J115" s="33"/>
      <c r="K115" s="38"/>
      <c r="L115" s="38"/>
      <c r="M115" s="21">
        <f aca="true" t="shared" si="47" ref="M115:M120">SUM(N115:S115)</f>
        <v>0</v>
      </c>
      <c r="N115" s="38"/>
      <c r="O115" s="38"/>
      <c r="P115" s="38"/>
      <c r="Q115" s="38"/>
      <c r="R115" s="38"/>
      <c r="S115" s="38"/>
      <c r="T115" s="22">
        <f t="shared" si="33"/>
        <v>0.844219319292633</v>
      </c>
    </row>
    <row r="116" spans="1:20" ht="14.25">
      <c r="A116" s="95"/>
      <c r="B116" s="31"/>
      <c r="C116" s="32"/>
      <c r="D116" s="23" t="s">
        <v>120</v>
      </c>
      <c r="E116" s="24" t="s">
        <v>121</v>
      </c>
      <c r="F116" s="30">
        <v>1185000</v>
      </c>
      <c r="G116" s="21">
        <f>SUM(H116+M116)</f>
        <v>1195000</v>
      </c>
      <c r="H116" s="21">
        <f t="shared" si="46"/>
        <v>1195000</v>
      </c>
      <c r="I116" s="38">
        <v>1195000</v>
      </c>
      <c r="J116" s="33"/>
      <c r="K116" s="38"/>
      <c r="L116" s="38"/>
      <c r="M116" s="21">
        <f t="shared" si="47"/>
        <v>0</v>
      </c>
      <c r="N116" s="38"/>
      <c r="O116" s="38"/>
      <c r="P116" s="38"/>
      <c r="Q116" s="38"/>
      <c r="R116" s="38"/>
      <c r="S116" s="38"/>
      <c r="T116" s="22">
        <f t="shared" si="33"/>
        <v>1.0084388185654007</v>
      </c>
    </row>
    <row r="117" spans="1:20" ht="25.5">
      <c r="A117" s="95"/>
      <c r="B117" s="31"/>
      <c r="C117" s="32"/>
      <c r="D117" s="23" t="s">
        <v>125</v>
      </c>
      <c r="E117" s="24" t="s">
        <v>126</v>
      </c>
      <c r="F117" s="30">
        <v>1200000</v>
      </c>
      <c r="G117" s="21">
        <f>SUM(H117+M117)</f>
        <v>1160000</v>
      </c>
      <c r="H117" s="21">
        <f>SUM(I117:L117)</f>
        <v>1160000</v>
      </c>
      <c r="I117" s="38">
        <v>1160000</v>
      </c>
      <c r="J117" s="33"/>
      <c r="K117" s="38"/>
      <c r="L117" s="38"/>
      <c r="M117" s="21">
        <f t="shared" si="47"/>
        <v>0</v>
      </c>
      <c r="N117" s="38"/>
      <c r="O117" s="38"/>
      <c r="P117" s="38"/>
      <c r="Q117" s="38"/>
      <c r="R117" s="38"/>
      <c r="S117" s="38"/>
      <c r="T117" s="22">
        <f>IF(F117&lt;&gt;0,G117/F117,"")</f>
        <v>0.9666666666666667</v>
      </c>
    </row>
    <row r="118" spans="1:21" ht="38.25">
      <c r="A118" s="95"/>
      <c r="B118" s="31"/>
      <c r="C118" s="32"/>
      <c r="D118" s="23" t="s">
        <v>122</v>
      </c>
      <c r="E118" s="24" t="s">
        <v>28</v>
      </c>
      <c r="F118" s="30">
        <v>3132500</v>
      </c>
      <c r="G118" s="21">
        <v>4830000</v>
      </c>
      <c r="H118" s="21">
        <v>4830000</v>
      </c>
      <c r="I118" s="38">
        <v>4830000</v>
      </c>
      <c r="J118" s="33"/>
      <c r="K118" s="38"/>
      <c r="L118" s="38"/>
      <c r="M118" s="21">
        <f t="shared" si="47"/>
        <v>0</v>
      </c>
      <c r="N118" s="38"/>
      <c r="O118" s="38"/>
      <c r="P118" s="38"/>
      <c r="Q118" s="38"/>
      <c r="R118" s="38"/>
      <c r="S118" s="38"/>
      <c r="T118" s="22">
        <f t="shared" si="33"/>
        <v>1.541899441340782</v>
      </c>
      <c r="U118" s="68"/>
    </row>
    <row r="119" spans="1:20" ht="14.25">
      <c r="A119" s="95"/>
      <c r="B119" s="31"/>
      <c r="C119" s="32"/>
      <c r="D119" s="23" t="s">
        <v>123</v>
      </c>
      <c r="E119" s="67" t="s">
        <v>124</v>
      </c>
      <c r="F119" s="30">
        <v>30000</v>
      </c>
      <c r="G119" s="21">
        <f>SUM(H119+M119)</f>
        <v>30000</v>
      </c>
      <c r="H119" s="21">
        <f>SUM(I119:L119)</f>
        <v>30000</v>
      </c>
      <c r="I119" s="38">
        <v>30000</v>
      </c>
      <c r="J119" s="33"/>
      <c r="K119" s="38"/>
      <c r="L119" s="38"/>
      <c r="M119" s="21">
        <f t="shared" si="47"/>
        <v>0</v>
      </c>
      <c r="N119" s="38"/>
      <c r="O119" s="38"/>
      <c r="P119" s="38"/>
      <c r="Q119" s="38"/>
      <c r="R119" s="38"/>
      <c r="S119" s="38"/>
      <c r="T119" s="22">
        <f>IF(F119&lt;&gt;0,G119/F119,"")</f>
        <v>1</v>
      </c>
    </row>
    <row r="120" spans="1:20" ht="14.25">
      <c r="A120" s="95"/>
      <c r="B120" s="31"/>
      <c r="C120" s="32"/>
      <c r="D120" s="23" t="s">
        <v>69</v>
      </c>
      <c r="E120" s="24" t="s">
        <v>70</v>
      </c>
      <c r="F120" s="30">
        <v>2200</v>
      </c>
      <c r="G120" s="21">
        <v>4000</v>
      </c>
      <c r="H120" s="21">
        <f t="shared" si="46"/>
        <v>4000</v>
      </c>
      <c r="I120" s="38">
        <v>4000</v>
      </c>
      <c r="J120" s="33"/>
      <c r="K120" s="38"/>
      <c r="L120" s="38"/>
      <c r="M120" s="21">
        <f t="shared" si="47"/>
        <v>0</v>
      </c>
      <c r="N120" s="38"/>
      <c r="O120" s="38"/>
      <c r="P120" s="38"/>
      <c r="Q120" s="38"/>
      <c r="R120" s="38"/>
      <c r="S120" s="38"/>
      <c r="T120" s="22">
        <f t="shared" si="33"/>
        <v>1.8181818181818181</v>
      </c>
    </row>
    <row r="121" spans="1:20" ht="14.25">
      <c r="A121" s="95"/>
      <c r="B121" s="31"/>
      <c r="C121" s="32"/>
      <c r="D121" s="23" t="s">
        <v>197</v>
      </c>
      <c r="E121" s="67" t="s">
        <v>59</v>
      </c>
      <c r="F121" s="30">
        <v>1600</v>
      </c>
      <c r="G121" s="21">
        <v>3000</v>
      </c>
      <c r="H121" s="21">
        <v>3000</v>
      </c>
      <c r="I121" s="38">
        <v>3000</v>
      </c>
      <c r="J121" s="33"/>
      <c r="K121" s="38"/>
      <c r="L121" s="38"/>
      <c r="M121" s="21"/>
      <c r="N121" s="38"/>
      <c r="O121" s="38"/>
      <c r="P121" s="38"/>
      <c r="Q121" s="38"/>
      <c r="R121" s="38"/>
      <c r="S121" s="38"/>
      <c r="T121" s="22">
        <f t="shared" si="33"/>
        <v>1.875</v>
      </c>
    </row>
    <row r="122" spans="1:20" ht="14.25">
      <c r="A122" s="95"/>
      <c r="B122" s="31"/>
      <c r="C122" s="32"/>
      <c r="D122" s="23" t="s">
        <v>33</v>
      </c>
      <c r="E122" s="67" t="s">
        <v>34</v>
      </c>
      <c r="F122" s="30">
        <v>72000</v>
      </c>
      <c r="G122" s="21">
        <v>49000</v>
      </c>
      <c r="H122" s="21">
        <v>49000</v>
      </c>
      <c r="I122" s="38">
        <v>49000</v>
      </c>
      <c r="J122" s="33"/>
      <c r="K122" s="38"/>
      <c r="L122" s="38"/>
      <c r="M122" s="21"/>
      <c r="N122" s="38"/>
      <c r="O122" s="38"/>
      <c r="P122" s="38"/>
      <c r="Q122" s="38"/>
      <c r="R122" s="38"/>
      <c r="S122" s="38"/>
      <c r="T122" s="22">
        <f t="shared" si="33"/>
        <v>0.6805555555555556</v>
      </c>
    </row>
    <row r="123" spans="1:190" ht="15">
      <c r="A123" s="95"/>
      <c r="B123" s="26"/>
      <c r="C123" s="27">
        <v>75619</v>
      </c>
      <c r="D123" s="28" t="s">
        <v>127</v>
      </c>
      <c r="E123" s="25"/>
      <c r="F123" s="30">
        <f>SUM(F124:F125)</f>
        <v>215000</v>
      </c>
      <c r="G123" s="30">
        <f aca="true" t="shared" si="48" ref="G123:S123">SUM(G124:G125)</f>
        <v>55000</v>
      </c>
      <c r="H123" s="30">
        <f t="shared" si="48"/>
        <v>55000</v>
      </c>
      <c r="I123" s="30">
        <f t="shared" si="48"/>
        <v>55000</v>
      </c>
      <c r="J123" s="30">
        <f t="shared" si="48"/>
        <v>0</v>
      </c>
      <c r="K123" s="30">
        <f t="shared" si="48"/>
        <v>0</v>
      </c>
      <c r="L123" s="30">
        <f t="shared" si="48"/>
        <v>0</v>
      </c>
      <c r="M123" s="30">
        <f t="shared" si="48"/>
        <v>0</v>
      </c>
      <c r="N123" s="30">
        <f t="shared" si="48"/>
        <v>0</v>
      </c>
      <c r="O123" s="30">
        <f t="shared" si="48"/>
        <v>0</v>
      </c>
      <c r="P123" s="30">
        <f t="shared" si="48"/>
        <v>0</v>
      </c>
      <c r="Q123" s="30">
        <f t="shared" si="48"/>
        <v>0</v>
      </c>
      <c r="R123" s="30">
        <f t="shared" si="48"/>
        <v>0</v>
      </c>
      <c r="S123" s="30">
        <f t="shared" si="48"/>
        <v>0</v>
      </c>
      <c r="T123" s="22">
        <f t="shared" si="33"/>
        <v>0.2558139534883721</v>
      </c>
      <c r="BW123" s="36"/>
      <c r="BX123" s="36"/>
      <c r="BY123" s="36"/>
      <c r="BZ123" s="36"/>
      <c r="CA123" s="36"/>
      <c r="CB123" s="36"/>
      <c r="CC123" s="36"/>
      <c r="CD123" s="36"/>
      <c r="CE123" s="36"/>
      <c r="CF123" s="36"/>
      <c r="CG123" s="36"/>
      <c r="CH123" s="36"/>
      <c r="CI123" s="36"/>
      <c r="CJ123" s="36"/>
      <c r="CK123" s="36"/>
      <c r="CL123" s="36"/>
      <c r="CM123" s="36"/>
      <c r="CN123" s="36"/>
      <c r="CO123" s="36"/>
      <c r="CP123" s="36"/>
      <c r="CQ123" s="36"/>
      <c r="CR123" s="36"/>
      <c r="CS123" s="36"/>
      <c r="CT123" s="36"/>
      <c r="CU123" s="36"/>
      <c r="CV123" s="36"/>
      <c r="CW123" s="36"/>
      <c r="CX123" s="36"/>
      <c r="CY123" s="36"/>
      <c r="CZ123" s="36"/>
      <c r="DA123" s="36"/>
      <c r="DB123" s="36"/>
      <c r="DC123" s="36"/>
      <c r="DD123" s="36"/>
      <c r="DE123" s="36"/>
      <c r="DF123" s="36"/>
      <c r="DG123" s="36"/>
      <c r="DH123" s="36"/>
      <c r="DI123" s="36"/>
      <c r="DJ123" s="36"/>
      <c r="DK123" s="36"/>
      <c r="DL123" s="36"/>
      <c r="DM123" s="36"/>
      <c r="DN123" s="36"/>
      <c r="DO123" s="36"/>
      <c r="DP123" s="36"/>
      <c r="DQ123" s="36"/>
      <c r="DR123" s="36"/>
      <c r="DS123" s="36"/>
      <c r="DT123" s="36"/>
      <c r="DU123" s="36"/>
      <c r="DV123" s="36"/>
      <c r="DW123" s="36"/>
      <c r="DX123" s="36"/>
      <c r="DY123" s="36"/>
      <c r="DZ123" s="36"/>
      <c r="EA123" s="36"/>
      <c r="EB123" s="36"/>
      <c r="EC123" s="36"/>
      <c r="ED123" s="36"/>
      <c r="EE123" s="36"/>
      <c r="EF123" s="36"/>
      <c r="EG123" s="36"/>
      <c r="EH123" s="36"/>
      <c r="EI123" s="36"/>
      <c r="EJ123" s="36"/>
      <c r="EK123" s="36"/>
      <c r="EL123" s="36"/>
      <c r="EM123" s="36"/>
      <c r="EN123" s="36"/>
      <c r="EO123" s="36"/>
      <c r="EP123" s="36"/>
      <c r="EQ123" s="36"/>
      <c r="ER123" s="36"/>
      <c r="ES123" s="36"/>
      <c r="ET123" s="36"/>
      <c r="EU123" s="36"/>
      <c r="EV123" s="36"/>
      <c r="EW123" s="36"/>
      <c r="EX123" s="36"/>
      <c r="EY123" s="36"/>
      <c r="EZ123" s="36"/>
      <c r="FA123" s="36"/>
      <c r="FB123" s="36"/>
      <c r="FC123" s="36"/>
      <c r="FD123" s="36"/>
      <c r="FE123" s="36"/>
      <c r="FF123" s="36"/>
      <c r="FG123" s="36"/>
      <c r="FH123" s="36"/>
      <c r="FI123" s="36"/>
      <c r="FJ123" s="36"/>
      <c r="FK123" s="36"/>
      <c r="FL123" s="36"/>
      <c r="FM123" s="36"/>
      <c r="FN123" s="36"/>
      <c r="FO123" s="36"/>
      <c r="FP123" s="36"/>
      <c r="FQ123" s="36"/>
      <c r="FR123" s="36"/>
      <c r="FS123" s="36"/>
      <c r="FT123" s="36"/>
      <c r="FU123" s="36"/>
      <c r="FV123" s="36"/>
      <c r="FW123" s="36"/>
      <c r="FX123" s="36"/>
      <c r="FY123" s="36"/>
      <c r="FZ123" s="36"/>
      <c r="GA123" s="36"/>
      <c r="GB123" s="36"/>
      <c r="GC123" s="36"/>
      <c r="GD123" s="36"/>
      <c r="GE123" s="36"/>
      <c r="GF123" s="36"/>
      <c r="GG123" s="36"/>
      <c r="GH123" s="36"/>
    </row>
    <row r="124" spans="1:20" ht="14.25">
      <c r="A124" s="95"/>
      <c r="B124" s="31"/>
      <c r="C124" s="32"/>
      <c r="D124" s="23" t="s">
        <v>82</v>
      </c>
      <c r="E124" s="24" t="s">
        <v>70</v>
      </c>
      <c r="F124" s="21">
        <v>15000</v>
      </c>
      <c r="G124" s="21">
        <f>SUM(H124+M124)</f>
        <v>15000</v>
      </c>
      <c r="H124" s="21">
        <f>SUM(I124:L124)</f>
        <v>15000</v>
      </c>
      <c r="I124" s="38">
        <v>15000</v>
      </c>
      <c r="J124" s="33"/>
      <c r="K124" s="38"/>
      <c r="L124" s="38"/>
      <c r="M124" s="21">
        <f>SUM(N124:S124)</f>
        <v>0</v>
      </c>
      <c r="N124" s="38"/>
      <c r="O124" s="38"/>
      <c r="P124" s="38"/>
      <c r="Q124" s="38"/>
      <c r="R124" s="38"/>
      <c r="S124" s="38"/>
      <c r="T124" s="22">
        <f>IF(F124&lt;&gt;0,G124/F124,"")</f>
        <v>1</v>
      </c>
    </row>
    <row r="125" spans="1:20" ht="25.5">
      <c r="A125" s="95"/>
      <c r="B125" s="31"/>
      <c r="C125" s="32"/>
      <c r="D125" s="23" t="s">
        <v>128</v>
      </c>
      <c r="E125" s="24" t="s">
        <v>98</v>
      </c>
      <c r="F125" s="21">
        <v>200000</v>
      </c>
      <c r="G125" s="21">
        <f>SUM(H125+M125)</f>
        <v>40000</v>
      </c>
      <c r="H125" s="21">
        <f>SUM(I125:L125)</f>
        <v>40000</v>
      </c>
      <c r="I125" s="38">
        <v>40000</v>
      </c>
      <c r="J125" s="33"/>
      <c r="K125" s="38"/>
      <c r="L125" s="38"/>
      <c r="M125" s="21">
        <f>SUM(N125:S125)</f>
        <v>0</v>
      </c>
      <c r="N125" s="38"/>
      <c r="O125" s="38"/>
      <c r="P125" s="38"/>
      <c r="Q125" s="38"/>
      <c r="R125" s="38"/>
      <c r="S125" s="38"/>
      <c r="T125" s="22">
        <f t="shared" si="33"/>
        <v>0.2</v>
      </c>
    </row>
    <row r="126" spans="1:190" ht="38.25">
      <c r="A126" s="95"/>
      <c r="B126" s="26"/>
      <c r="C126" s="27">
        <v>75621</v>
      </c>
      <c r="D126" s="28" t="s">
        <v>129</v>
      </c>
      <c r="E126" s="25"/>
      <c r="F126" s="30">
        <f aca="true" t="shared" si="49" ref="F126:O126">SUM(F127:F128)</f>
        <v>41177717</v>
      </c>
      <c r="G126" s="30">
        <f t="shared" si="49"/>
        <v>42536351</v>
      </c>
      <c r="H126" s="30">
        <f t="shared" si="49"/>
        <v>42536351</v>
      </c>
      <c r="I126" s="30">
        <f t="shared" si="49"/>
        <v>42536351</v>
      </c>
      <c r="J126" s="30">
        <f t="shared" si="49"/>
        <v>0</v>
      </c>
      <c r="K126" s="30">
        <f t="shared" si="49"/>
        <v>0</v>
      </c>
      <c r="L126" s="30">
        <f t="shared" si="49"/>
        <v>0</v>
      </c>
      <c r="M126" s="30">
        <f t="shared" si="49"/>
        <v>0</v>
      </c>
      <c r="N126" s="30">
        <f t="shared" si="49"/>
        <v>0</v>
      </c>
      <c r="O126" s="30">
        <f t="shared" si="49"/>
        <v>0</v>
      </c>
      <c r="P126" s="30"/>
      <c r="Q126" s="30"/>
      <c r="R126" s="30"/>
      <c r="S126" s="30">
        <f>SUM(S127:S128)</f>
        <v>0</v>
      </c>
      <c r="T126" s="22">
        <f t="shared" si="33"/>
        <v>1.0329943984024175</v>
      </c>
      <c r="BW126" s="36"/>
      <c r="BX126" s="36"/>
      <c r="BY126" s="36"/>
      <c r="BZ126" s="36"/>
      <c r="CA126" s="36"/>
      <c r="CB126" s="36"/>
      <c r="CC126" s="36"/>
      <c r="CD126" s="36"/>
      <c r="CE126" s="36"/>
      <c r="CF126" s="36"/>
      <c r="CG126" s="36"/>
      <c r="CH126" s="36"/>
      <c r="CI126" s="36"/>
      <c r="CJ126" s="36"/>
      <c r="CK126" s="36"/>
      <c r="CL126" s="36"/>
      <c r="CM126" s="36"/>
      <c r="CN126" s="36"/>
      <c r="CO126" s="36"/>
      <c r="CP126" s="36"/>
      <c r="CQ126" s="36"/>
      <c r="CR126" s="36"/>
      <c r="CS126" s="36"/>
      <c r="CT126" s="36"/>
      <c r="CU126" s="36"/>
      <c r="CV126" s="36"/>
      <c r="CW126" s="36"/>
      <c r="CX126" s="36"/>
      <c r="CY126" s="36"/>
      <c r="CZ126" s="36"/>
      <c r="DA126" s="36"/>
      <c r="DB126" s="36"/>
      <c r="DC126" s="36"/>
      <c r="DD126" s="36"/>
      <c r="DE126" s="36"/>
      <c r="DF126" s="36"/>
      <c r="DG126" s="36"/>
      <c r="DH126" s="36"/>
      <c r="DI126" s="36"/>
      <c r="DJ126" s="36"/>
      <c r="DK126" s="36"/>
      <c r="DL126" s="36"/>
      <c r="DM126" s="36"/>
      <c r="DN126" s="36"/>
      <c r="DO126" s="36"/>
      <c r="DP126" s="36"/>
      <c r="DQ126" s="36"/>
      <c r="DR126" s="36"/>
      <c r="DS126" s="36"/>
      <c r="DT126" s="36"/>
      <c r="DU126" s="36"/>
      <c r="DV126" s="36"/>
      <c r="DW126" s="36"/>
      <c r="DX126" s="36"/>
      <c r="DY126" s="36"/>
      <c r="DZ126" s="36"/>
      <c r="EA126" s="36"/>
      <c r="EB126" s="36"/>
      <c r="EC126" s="36"/>
      <c r="ED126" s="36"/>
      <c r="EE126" s="36"/>
      <c r="EF126" s="36"/>
      <c r="EG126" s="36"/>
      <c r="EH126" s="36"/>
      <c r="EI126" s="36"/>
      <c r="EJ126" s="36"/>
      <c r="EK126" s="36"/>
      <c r="EL126" s="36"/>
      <c r="EM126" s="36"/>
      <c r="EN126" s="36"/>
      <c r="EO126" s="36"/>
      <c r="EP126" s="36"/>
      <c r="EQ126" s="36"/>
      <c r="ER126" s="36"/>
      <c r="ES126" s="36"/>
      <c r="ET126" s="36"/>
      <c r="EU126" s="36"/>
      <c r="EV126" s="36"/>
      <c r="EW126" s="36"/>
      <c r="EX126" s="36"/>
      <c r="EY126" s="36"/>
      <c r="EZ126" s="36"/>
      <c r="FA126" s="36"/>
      <c r="FB126" s="36"/>
      <c r="FC126" s="36"/>
      <c r="FD126" s="36"/>
      <c r="FE126" s="36"/>
      <c r="FF126" s="36"/>
      <c r="FG126" s="36"/>
      <c r="FH126" s="36"/>
      <c r="FI126" s="36"/>
      <c r="FJ126" s="36"/>
      <c r="FK126" s="36"/>
      <c r="FL126" s="36"/>
      <c r="FM126" s="36"/>
      <c r="FN126" s="36"/>
      <c r="FO126" s="36"/>
      <c r="FP126" s="36"/>
      <c r="FQ126" s="36"/>
      <c r="FR126" s="36"/>
      <c r="FS126" s="36"/>
      <c r="FT126" s="36"/>
      <c r="FU126" s="36"/>
      <c r="FV126" s="36"/>
      <c r="FW126" s="36"/>
      <c r="FX126" s="36"/>
      <c r="FY126" s="36"/>
      <c r="FZ126" s="36"/>
      <c r="GA126" s="36"/>
      <c r="GB126" s="36"/>
      <c r="GC126" s="36"/>
      <c r="GD126" s="36"/>
      <c r="GE126" s="36"/>
      <c r="GF126" s="36"/>
      <c r="GG126" s="36"/>
      <c r="GH126" s="36"/>
    </row>
    <row r="127" spans="1:20" ht="14.25">
      <c r="A127" s="95"/>
      <c r="B127" s="31"/>
      <c r="C127" s="32"/>
      <c r="D127" s="23" t="s">
        <v>130</v>
      </c>
      <c r="E127" s="24" t="s">
        <v>131</v>
      </c>
      <c r="F127" s="30">
        <v>39487717</v>
      </c>
      <c r="G127" s="21">
        <f>SUM(H127+M127)</f>
        <v>40736351</v>
      </c>
      <c r="H127" s="21">
        <f>SUM(I127:L127)</f>
        <v>40736351</v>
      </c>
      <c r="I127" s="38">
        <v>40736351</v>
      </c>
      <c r="J127" s="33"/>
      <c r="K127" s="38"/>
      <c r="L127" s="38"/>
      <c r="M127" s="21">
        <f>SUM(N127:S127)</f>
        <v>0</v>
      </c>
      <c r="N127" s="38"/>
      <c r="O127" s="38"/>
      <c r="P127" s="38"/>
      <c r="Q127" s="38"/>
      <c r="R127" s="38"/>
      <c r="S127" s="38"/>
      <c r="T127" s="22">
        <f t="shared" si="33"/>
        <v>1.0316208202160686</v>
      </c>
    </row>
    <row r="128" spans="1:20" ht="14.25">
      <c r="A128" s="95"/>
      <c r="B128" s="31"/>
      <c r="C128" s="32"/>
      <c r="D128" s="23" t="s">
        <v>132</v>
      </c>
      <c r="E128" s="24" t="s">
        <v>133</v>
      </c>
      <c r="F128" s="30">
        <v>1690000</v>
      </c>
      <c r="G128" s="21">
        <f>SUM(H128+M128)</f>
        <v>1800000</v>
      </c>
      <c r="H128" s="21">
        <f>SUM(I128:L128)</f>
        <v>1800000</v>
      </c>
      <c r="I128" s="38">
        <v>1800000</v>
      </c>
      <c r="J128" s="33"/>
      <c r="K128" s="38"/>
      <c r="L128" s="38"/>
      <c r="M128" s="21">
        <f>SUM(N128:S128)</f>
        <v>0</v>
      </c>
      <c r="N128" s="38"/>
      <c r="O128" s="38"/>
      <c r="P128" s="38"/>
      <c r="Q128" s="38"/>
      <c r="R128" s="38"/>
      <c r="S128" s="38"/>
      <c r="T128" s="22">
        <f t="shared" si="33"/>
        <v>1.0650887573964498</v>
      </c>
    </row>
    <row r="129" spans="1:190" ht="38.25">
      <c r="A129" s="95"/>
      <c r="B129" s="26"/>
      <c r="C129" s="27">
        <v>75622</v>
      </c>
      <c r="D129" s="28" t="s">
        <v>134</v>
      </c>
      <c r="E129" s="25"/>
      <c r="F129" s="30">
        <f aca="true" t="shared" si="50" ref="F129:O129">SUM(F130:F131)</f>
        <v>11116384</v>
      </c>
      <c r="G129" s="30">
        <f t="shared" si="50"/>
        <v>11475702</v>
      </c>
      <c r="H129" s="30">
        <f t="shared" si="50"/>
        <v>11475702</v>
      </c>
      <c r="I129" s="30">
        <f t="shared" si="50"/>
        <v>11475702</v>
      </c>
      <c r="J129" s="30">
        <f t="shared" si="50"/>
        <v>0</v>
      </c>
      <c r="K129" s="30">
        <f t="shared" si="50"/>
        <v>0</v>
      </c>
      <c r="L129" s="30">
        <f t="shared" si="50"/>
        <v>0</v>
      </c>
      <c r="M129" s="30">
        <f t="shared" si="50"/>
        <v>0</v>
      </c>
      <c r="N129" s="30">
        <f t="shared" si="50"/>
        <v>0</v>
      </c>
      <c r="O129" s="30">
        <f t="shared" si="50"/>
        <v>0</v>
      </c>
      <c r="P129" s="30"/>
      <c r="Q129" s="30"/>
      <c r="R129" s="30"/>
      <c r="S129" s="30">
        <f>SUM(S130:S131)</f>
        <v>0</v>
      </c>
      <c r="T129" s="22">
        <f t="shared" si="33"/>
        <v>1.0323232806639282</v>
      </c>
      <c r="BW129" s="36"/>
      <c r="BX129" s="36"/>
      <c r="BY129" s="36"/>
      <c r="BZ129" s="36"/>
      <c r="CA129" s="36"/>
      <c r="CB129" s="36"/>
      <c r="CC129" s="36"/>
      <c r="CD129" s="36"/>
      <c r="CE129" s="36"/>
      <c r="CF129" s="36"/>
      <c r="CG129" s="36"/>
      <c r="CH129" s="36"/>
      <c r="CI129" s="36"/>
      <c r="CJ129" s="36"/>
      <c r="CK129" s="36"/>
      <c r="CL129" s="36"/>
      <c r="CM129" s="36"/>
      <c r="CN129" s="36"/>
      <c r="CO129" s="36"/>
      <c r="CP129" s="36"/>
      <c r="CQ129" s="36"/>
      <c r="CR129" s="36"/>
      <c r="CS129" s="36"/>
      <c r="CT129" s="36"/>
      <c r="CU129" s="36"/>
      <c r="CV129" s="36"/>
      <c r="CW129" s="36"/>
      <c r="CX129" s="36"/>
      <c r="CY129" s="36"/>
      <c r="CZ129" s="36"/>
      <c r="DA129" s="36"/>
      <c r="DB129" s="36"/>
      <c r="DC129" s="36"/>
      <c r="DD129" s="36"/>
      <c r="DE129" s="36"/>
      <c r="DF129" s="36"/>
      <c r="DG129" s="36"/>
      <c r="DH129" s="36"/>
      <c r="DI129" s="36"/>
      <c r="DJ129" s="36"/>
      <c r="DK129" s="36"/>
      <c r="DL129" s="36"/>
      <c r="DM129" s="36"/>
      <c r="DN129" s="36"/>
      <c r="DO129" s="36"/>
      <c r="DP129" s="36"/>
      <c r="DQ129" s="36"/>
      <c r="DR129" s="36"/>
      <c r="DS129" s="36"/>
      <c r="DT129" s="36"/>
      <c r="DU129" s="36"/>
      <c r="DV129" s="36"/>
      <c r="DW129" s="36"/>
      <c r="DX129" s="36"/>
      <c r="DY129" s="36"/>
      <c r="DZ129" s="36"/>
      <c r="EA129" s="36"/>
      <c r="EB129" s="36"/>
      <c r="EC129" s="36"/>
      <c r="ED129" s="36"/>
      <c r="EE129" s="36"/>
      <c r="EF129" s="36"/>
      <c r="EG129" s="36"/>
      <c r="EH129" s="36"/>
      <c r="EI129" s="36"/>
      <c r="EJ129" s="36"/>
      <c r="EK129" s="36"/>
      <c r="EL129" s="36"/>
      <c r="EM129" s="36"/>
      <c r="EN129" s="36"/>
      <c r="EO129" s="36"/>
      <c r="EP129" s="36"/>
      <c r="EQ129" s="36"/>
      <c r="ER129" s="36"/>
      <c r="ES129" s="36"/>
      <c r="ET129" s="36"/>
      <c r="EU129" s="36"/>
      <c r="EV129" s="36"/>
      <c r="EW129" s="36"/>
      <c r="EX129" s="36"/>
      <c r="EY129" s="36"/>
      <c r="EZ129" s="36"/>
      <c r="FA129" s="36"/>
      <c r="FB129" s="36"/>
      <c r="FC129" s="36"/>
      <c r="FD129" s="36"/>
      <c r="FE129" s="36"/>
      <c r="FF129" s="36"/>
      <c r="FG129" s="36"/>
      <c r="FH129" s="36"/>
      <c r="FI129" s="36"/>
      <c r="FJ129" s="36"/>
      <c r="FK129" s="36"/>
      <c r="FL129" s="36"/>
      <c r="FM129" s="36"/>
      <c r="FN129" s="36"/>
      <c r="FO129" s="36"/>
      <c r="FP129" s="36"/>
      <c r="FQ129" s="36"/>
      <c r="FR129" s="36"/>
      <c r="FS129" s="36"/>
      <c r="FT129" s="36"/>
      <c r="FU129" s="36"/>
      <c r="FV129" s="36"/>
      <c r="FW129" s="36"/>
      <c r="FX129" s="36"/>
      <c r="FY129" s="36"/>
      <c r="FZ129" s="36"/>
      <c r="GA129" s="36"/>
      <c r="GB129" s="36"/>
      <c r="GC129" s="36"/>
      <c r="GD129" s="36"/>
      <c r="GE129" s="36"/>
      <c r="GF129" s="36"/>
      <c r="GG129" s="36"/>
      <c r="GH129" s="36"/>
    </row>
    <row r="130" spans="1:20" ht="14.25">
      <c r="A130" s="95"/>
      <c r="B130" s="31"/>
      <c r="C130" s="32"/>
      <c r="D130" s="23" t="s">
        <v>130</v>
      </c>
      <c r="E130" s="24" t="s">
        <v>131</v>
      </c>
      <c r="F130" s="30">
        <v>10816384</v>
      </c>
      <c r="G130" s="21">
        <f>SUM(H130+M130)</f>
        <v>11125702</v>
      </c>
      <c r="H130" s="21">
        <f>SUM(I130:L130)</f>
        <v>11125702</v>
      </c>
      <c r="I130" s="38">
        <v>11125702</v>
      </c>
      <c r="J130" s="33"/>
      <c r="K130" s="38"/>
      <c r="L130" s="38"/>
      <c r="M130" s="21">
        <f>SUM(N130:S130)</f>
        <v>0</v>
      </c>
      <c r="N130" s="38"/>
      <c r="O130" s="38"/>
      <c r="P130" s="38"/>
      <c r="Q130" s="38"/>
      <c r="R130" s="38"/>
      <c r="S130" s="38"/>
      <c r="T130" s="22">
        <f t="shared" si="33"/>
        <v>1.0285971725855887</v>
      </c>
    </row>
    <row r="131" spans="1:20" ht="14.25">
      <c r="A131" s="95"/>
      <c r="B131" s="31"/>
      <c r="C131" s="32"/>
      <c r="D131" s="23" t="s">
        <v>132</v>
      </c>
      <c r="E131" s="24" t="s">
        <v>133</v>
      </c>
      <c r="F131" s="30">
        <v>300000</v>
      </c>
      <c r="G131" s="21">
        <f>SUM(H131+M131)</f>
        <v>350000</v>
      </c>
      <c r="H131" s="21">
        <f>SUM(I131:L131)</f>
        <v>350000</v>
      </c>
      <c r="I131" s="38">
        <v>350000</v>
      </c>
      <c r="J131" s="33"/>
      <c r="K131" s="38"/>
      <c r="L131" s="38"/>
      <c r="M131" s="21">
        <f>SUM(N131:S131)</f>
        <v>0</v>
      </c>
      <c r="N131" s="38"/>
      <c r="O131" s="38"/>
      <c r="P131" s="38"/>
      <c r="Q131" s="38"/>
      <c r="R131" s="38"/>
      <c r="S131" s="38"/>
      <c r="T131" s="22">
        <f t="shared" si="33"/>
        <v>1.1666666666666667</v>
      </c>
    </row>
    <row r="132" spans="1:190" ht="15">
      <c r="A132" s="95"/>
      <c r="B132" s="26">
        <v>758</v>
      </c>
      <c r="C132" s="27"/>
      <c r="D132" s="28" t="s">
        <v>135</v>
      </c>
      <c r="E132" s="27"/>
      <c r="F132" s="30">
        <f>SUM(F133+F136+F138+F140+F142+F145+F147)</f>
        <v>104376232</v>
      </c>
      <c r="G132" s="30">
        <f aca="true" t="shared" si="51" ref="G132:O132">SUM(G133+G138+G140+G142+G145+G147)</f>
        <v>99500024</v>
      </c>
      <c r="H132" s="30">
        <f t="shared" si="51"/>
        <v>99500024</v>
      </c>
      <c r="I132" s="30">
        <f t="shared" si="51"/>
        <v>99500024</v>
      </c>
      <c r="J132" s="30">
        <f t="shared" si="51"/>
        <v>0</v>
      </c>
      <c r="K132" s="30">
        <f t="shared" si="51"/>
        <v>0</v>
      </c>
      <c r="L132" s="30">
        <f t="shared" si="51"/>
        <v>0</v>
      </c>
      <c r="M132" s="30">
        <f t="shared" si="51"/>
        <v>0</v>
      </c>
      <c r="N132" s="30">
        <f t="shared" si="51"/>
        <v>0</v>
      </c>
      <c r="O132" s="30">
        <f t="shared" si="51"/>
        <v>0</v>
      </c>
      <c r="P132" s="30"/>
      <c r="Q132" s="30"/>
      <c r="R132" s="30"/>
      <c r="S132" s="30">
        <f>SUM(S133+S138+S140+S142+S145+S147)</f>
        <v>0</v>
      </c>
      <c r="T132" s="22">
        <f t="shared" si="33"/>
        <v>0.9532823909565925</v>
      </c>
      <c r="BW132" s="37"/>
      <c r="BX132" s="37"/>
      <c r="BY132" s="37"/>
      <c r="BZ132" s="37"/>
      <c r="CA132" s="37"/>
      <c r="CB132" s="37"/>
      <c r="CC132" s="37"/>
      <c r="CD132" s="37"/>
      <c r="CE132" s="37"/>
      <c r="CF132" s="37"/>
      <c r="CG132" s="37"/>
      <c r="CH132" s="37"/>
      <c r="CI132" s="37"/>
      <c r="CJ132" s="37"/>
      <c r="CK132" s="37"/>
      <c r="CL132" s="37"/>
      <c r="CM132" s="37"/>
      <c r="CN132" s="37"/>
      <c r="CO132" s="37"/>
      <c r="CP132" s="37"/>
      <c r="CQ132" s="37"/>
      <c r="CR132" s="37"/>
      <c r="CS132" s="37"/>
      <c r="CT132" s="37"/>
      <c r="CU132" s="37"/>
      <c r="CV132" s="37"/>
      <c r="CW132" s="37"/>
      <c r="CX132" s="37"/>
      <c r="CY132" s="37"/>
      <c r="CZ132" s="37"/>
      <c r="DA132" s="37"/>
      <c r="DB132" s="37"/>
      <c r="DC132" s="37"/>
      <c r="DD132" s="37"/>
      <c r="DE132" s="37"/>
      <c r="DF132" s="37"/>
      <c r="DG132" s="37"/>
      <c r="DH132" s="37"/>
      <c r="DI132" s="37"/>
      <c r="DJ132" s="37"/>
      <c r="DK132" s="37"/>
      <c r="DL132" s="37"/>
      <c r="DM132" s="37"/>
      <c r="DN132" s="37"/>
      <c r="DO132" s="37"/>
      <c r="DP132" s="37"/>
      <c r="DQ132" s="37"/>
      <c r="DR132" s="37"/>
      <c r="DS132" s="37"/>
      <c r="DT132" s="37"/>
      <c r="DU132" s="37"/>
      <c r="DV132" s="37"/>
      <c r="DW132" s="37"/>
      <c r="DX132" s="37"/>
      <c r="DY132" s="37"/>
      <c r="DZ132" s="37"/>
      <c r="EA132" s="37"/>
      <c r="EB132" s="37"/>
      <c r="EC132" s="37"/>
      <c r="ED132" s="37"/>
      <c r="EE132" s="37"/>
      <c r="EF132" s="37"/>
      <c r="EG132" s="37"/>
      <c r="EH132" s="37"/>
      <c r="EI132" s="37"/>
      <c r="EJ132" s="37"/>
      <c r="EK132" s="37"/>
      <c r="EL132" s="37"/>
      <c r="EM132" s="37"/>
      <c r="EN132" s="37"/>
      <c r="EO132" s="37"/>
      <c r="EP132" s="37"/>
      <c r="EQ132" s="37"/>
      <c r="ER132" s="37"/>
      <c r="ES132" s="37"/>
      <c r="ET132" s="37"/>
      <c r="EU132" s="37"/>
      <c r="EV132" s="37"/>
      <c r="EW132" s="37"/>
      <c r="EX132" s="37"/>
      <c r="EY132" s="37"/>
      <c r="EZ132" s="37"/>
      <c r="FA132" s="37"/>
      <c r="FB132" s="37"/>
      <c r="FC132" s="37"/>
      <c r="FD132" s="37"/>
      <c r="FE132" s="37"/>
      <c r="FF132" s="37"/>
      <c r="FG132" s="37"/>
      <c r="FH132" s="37"/>
      <c r="FI132" s="37"/>
      <c r="FJ132" s="37"/>
      <c r="FK132" s="37"/>
      <c r="FL132" s="37"/>
      <c r="FM132" s="37"/>
      <c r="FN132" s="37"/>
      <c r="FO132" s="37"/>
      <c r="FP132" s="37"/>
      <c r="FQ132" s="37"/>
      <c r="FR132" s="37"/>
      <c r="FS132" s="37"/>
      <c r="FT132" s="37"/>
      <c r="FU132" s="37"/>
      <c r="FV132" s="37"/>
      <c r="FW132" s="37"/>
      <c r="FX132" s="37"/>
      <c r="FY132" s="37"/>
      <c r="FZ132" s="37"/>
      <c r="GA132" s="37"/>
      <c r="GB132" s="37"/>
      <c r="GC132" s="37"/>
      <c r="GD132" s="37"/>
      <c r="GE132" s="37"/>
      <c r="GF132" s="37"/>
      <c r="GG132" s="37"/>
      <c r="GH132" s="37"/>
    </row>
    <row r="133" spans="1:190" ht="38.25">
      <c r="A133" s="95"/>
      <c r="B133" s="26"/>
      <c r="C133" s="27">
        <v>75801</v>
      </c>
      <c r="D133" s="28" t="s">
        <v>136</v>
      </c>
      <c r="E133" s="25"/>
      <c r="F133" s="30">
        <f>SUM(F134,F135)</f>
        <v>87308512</v>
      </c>
      <c r="G133" s="30">
        <f>SUM(G134,G135)</f>
        <v>86249873</v>
      </c>
      <c r="H133" s="30">
        <f>SUM(H134,H135)</f>
        <v>86249873</v>
      </c>
      <c r="I133" s="30">
        <f>SUM(I134,I135)</f>
        <v>86249873</v>
      </c>
      <c r="J133" s="30">
        <f aca="true" t="shared" si="52" ref="J133:O133">SUM(J134:J135)</f>
        <v>0</v>
      </c>
      <c r="K133" s="30">
        <f t="shared" si="52"/>
        <v>0</v>
      </c>
      <c r="L133" s="30">
        <f t="shared" si="52"/>
        <v>0</v>
      </c>
      <c r="M133" s="30">
        <f t="shared" si="52"/>
        <v>0</v>
      </c>
      <c r="N133" s="30">
        <f t="shared" si="52"/>
        <v>0</v>
      </c>
      <c r="O133" s="30">
        <f t="shared" si="52"/>
        <v>0</v>
      </c>
      <c r="P133" s="30"/>
      <c r="Q133" s="30"/>
      <c r="R133" s="30"/>
      <c r="S133" s="30">
        <f>SUM(S134:S135)</f>
        <v>0</v>
      </c>
      <c r="T133" s="22">
        <f t="shared" si="33"/>
        <v>0.9878747332218879</v>
      </c>
      <c r="BW133" s="36"/>
      <c r="BX133" s="36"/>
      <c r="BY133" s="36"/>
      <c r="BZ133" s="36"/>
      <c r="CA133" s="36"/>
      <c r="CB133" s="36"/>
      <c r="CC133" s="36"/>
      <c r="CD133" s="36"/>
      <c r="CE133" s="36"/>
      <c r="CF133" s="36"/>
      <c r="CG133" s="36"/>
      <c r="CH133" s="36"/>
      <c r="CI133" s="36"/>
      <c r="CJ133" s="36"/>
      <c r="CK133" s="36"/>
      <c r="CL133" s="36"/>
      <c r="CM133" s="36"/>
      <c r="CN133" s="36"/>
      <c r="CO133" s="36"/>
      <c r="CP133" s="36"/>
      <c r="CQ133" s="36"/>
      <c r="CR133" s="36"/>
      <c r="CS133" s="36"/>
      <c r="CT133" s="36"/>
      <c r="CU133" s="36"/>
      <c r="CV133" s="36"/>
      <c r="CW133" s="36"/>
      <c r="CX133" s="36"/>
      <c r="CY133" s="36"/>
      <c r="CZ133" s="36"/>
      <c r="DA133" s="36"/>
      <c r="DB133" s="36"/>
      <c r="DC133" s="36"/>
      <c r="DD133" s="36"/>
      <c r="DE133" s="36"/>
      <c r="DF133" s="36"/>
      <c r="DG133" s="36"/>
      <c r="DH133" s="36"/>
      <c r="DI133" s="36"/>
      <c r="DJ133" s="36"/>
      <c r="DK133" s="36"/>
      <c r="DL133" s="36"/>
      <c r="DM133" s="36"/>
      <c r="DN133" s="36"/>
      <c r="DO133" s="36"/>
      <c r="DP133" s="36"/>
      <c r="DQ133" s="36"/>
      <c r="DR133" s="36"/>
      <c r="DS133" s="36"/>
      <c r="DT133" s="36"/>
      <c r="DU133" s="36"/>
      <c r="DV133" s="36"/>
      <c r="DW133" s="36"/>
      <c r="DX133" s="36"/>
      <c r="DY133" s="36"/>
      <c r="DZ133" s="36"/>
      <c r="EA133" s="36"/>
      <c r="EB133" s="36"/>
      <c r="EC133" s="36"/>
      <c r="ED133" s="36"/>
      <c r="EE133" s="36"/>
      <c r="EF133" s="36"/>
      <c r="EG133" s="36"/>
      <c r="EH133" s="36"/>
      <c r="EI133" s="36"/>
      <c r="EJ133" s="36"/>
      <c r="EK133" s="36"/>
      <c r="EL133" s="36"/>
      <c r="EM133" s="36"/>
      <c r="EN133" s="36"/>
      <c r="EO133" s="36"/>
      <c r="EP133" s="36"/>
      <c r="EQ133" s="36"/>
      <c r="ER133" s="36"/>
      <c r="ES133" s="36"/>
      <c r="ET133" s="36"/>
      <c r="EU133" s="36"/>
      <c r="EV133" s="36"/>
      <c r="EW133" s="36"/>
      <c r="EX133" s="36"/>
      <c r="EY133" s="36"/>
      <c r="EZ133" s="36"/>
      <c r="FA133" s="36"/>
      <c r="FB133" s="36"/>
      <c r="FC133" s="36"/>
      <c r="FD133" s="36"/>
      <c r="FE133" s="36"/>
      <c r="FF133" s="36"/>
      <c r="FG133" s="36"/>
      <c r="FH133" s="36"/>
      <c r="FI133" s="36"/>
      <c r="FJ133" s="36"/>
      <c r="FK133" s="36"/>
      <c r="FL133" s="36"/>
      <c r="FM133" s="36"/>
      <c r="FN133" s="36"/>
      <c r="FO133" s="36"/>
      <c r="FP133" s="36"/>
      <c r="FQ133" s="36"/>
      <c r="FR133" s="36"/>
      <c r="FS133" s="36"/>
      <c r="FT133" s="36"/>
      <c r="FU133" s="36"/>
      <c r="FV133" s="36"/>
      <c r="FW133" s="36"/>
      <c r="FX133" s="36"/>
      <c r="FY133" s="36"/>
      <c r="FZ133" s="36"/>
      <c r="GA133" s="36"/>
      <c r="GB133" s="36"/>
      <c r="GC133" s="36"/>
      <c r="GD133" s="36"/>
      <c r="GE133" s="36"/>
      <c r="GF133" s="36"/>
      <c r="GG133" s="36"/>
      <c r="GH133" s="36"/>
    </row>
    <row r="134" spans="1:20" ht="25.5">
      <c r="A134" s="95"/>
      <c r="B134" s="31"/>
      <c r="C134" s="32"/>
      <c r="D134" s="23" t="s">
        <v>137</v>
      </c>
      <c r="E134" s="24" t="s">
        <v>138</v>
      </c>
      <c r="F134" s="30">
        <v>54463242</v>
      </c>
      <c r="G134" s="21">
        <f>SUM(H134+M134)</f>
        <v>53044768</v>
      </c>
      <c r="H134" s="21">
        <f>SUM(I134:L134)</f>
        <v>53044768</v>
      </c>
      <c r="I134" s="38">
        <v>53044768</v>
      </c>
      <c r="J134" s="35"/>
      <c r="K134" s="38"/>
      <c r="L134" s="38"/>
      <c r="M134" s="21">
        <f>SUM(N134:S134)</f>
        <v>0</v>
      </c>
      <c r="N134" s="38"/>
      <c r="O134" s="38"/>
      <c r="P134" s="38"/>
      <c r="Q134" s="38"/>
      <c r="R134" s="38"/>
      <c r="S134" s="38"/>
      <c r="T134" s="22">
        <f t="shared" si="33"/>
        <v>0.9739553881129588</v>
      </c>
    </row>
    <row r="135" spans="1:20" ht="25.5">
      <c r="A135" s="95"/>
      <c r="B135" s="31"/>
      <c r="C135" s="32"/>
      <c r="D135" s="23" t="s">
        <v>139</v>
      </c>
      <c r="E135" s="24" t="s">
        <v>138</v>
      </c>
      <c r="F135" s="30">
        <v>32845270</v>
      </c>
      <c r="G135" s="21">
        <f>SUM(H135+M135)</f>
        <v>33205105</v>
      </c>
      <c r="H135" s="21">
        <f>SUM(I135:L135)</f>
        <v>33205105</v>
      </c>
      <c r="I135" s="38">
        <v>33205105</v>
      </c>
      <c r="J135" s="35"/>
      <c r="K135" s="38"/>
      <c r="L135" s="38"/>
      <c r="M135" s="21">
        <f>SUM(N135:S135)</f>
        <v>0</v>
      </c>
      <c r="N135" s="38"/>
      <c r="O135" s="38"/>
      <c r="P135" s="38"/>
      <c r="Q135" s="38"/>
      <c r="R135" s="38"/>
      <c r="S135" s="38"/>
      <c r="T135" s="22">
        <f t="shared" si="33"/>
        <v>1.0109554587311964</v>
      </c>
    </row>
    <row r="136" spans="1:190" ht="25.5">
      <c r="A136" s="95"/>
      <c r="B136" s="26"/>
      <c r="C136" s="27" t="s">
        <v>256</v>
      </c>
      <c r="D136" s="28" t="s">
        <v>285</v>
      </c>
      <c r="E136" s="25"/>
      <c r="F136" s="30">
        <f aca="true" t="shared" si="53" ref="F136:O138">SUM(F137)</f>
        <v>672700</v>
      </c>
      <c r="G136" s="30">
        <f t="shared" si="53"/>
        <v>0</v>
      </c>
      <c r="H136" s="30">
        <f t="shared" si="53"/>
        <v>0</v>
      </c>
      <c r="I136" s="30">
        <f t="shared" si="53"/>
        <v>0</v>
      </c>
      <c r="J136" s="30">
        <f t="shared" si="53"/>
        <v>0</v>
      </c>
      <c r="K136" s="30">
        <f t="shared" si="53"/>
        <v>0</v>
      </c>
      <c r="L136" s="30">
        <f t="shared" si="53"/>
        <v>0</v>
      </c>
      <c r="M136" s="30">
        <f t="shared" si="53"/>
        <v>0</v>
      </c>
      <c r="N136" s="30">
        <f t="shared" si="53"/>
        <v>0</v>
      </c>
      <c r="O136" s="30">
        <f t="shared" si="53"/>
        <v>0</v>
      </c>
      <c r="P136" s="30"/>
      <c r="Q136" s="30"/>
      <c r="R136" s="30"/>
      <c r="S136" s="30">
        <f>SUM(S137)</f>
        <v>0</v>
      </c>
      <c r="T136" s="22">
        <f>IF(F136&lt;&gt;0,G136/F136,"")</f>
        <v>0</v>
      </c>
      <c r="BW136" s="36"/>
      <c r="BX136" s="36"/>
      <c r="BY136" s="36"/>
      <c r="BZ136" s="36"/>
      <c r="CA136" s="36"/>
      <c r="CB136" s="36"/>
      <c r="CC136" s="36"/>
      <c r="CD136" s="36"/>
      <c r="CE136" s="36"/>
      <c r="CF136" s="36"/>
      <c r="CG136" s="36"/>
      <c r="CH136" s="36"/>
      <c r="CI136" s="36"/>
      <c r="CJ136" s="36"/>
      <c r="CK136" s="36"/>
      <c r="CL136" s="36"/>
      <c r="CM136" s="36"/>
      <c r="CN136" s="36"/>
      <c r="CO136" s="36"/>
      <c r="CP136" s="36"/>
      <c r="CQ136" s="36"/>
      <c r="CR136" s="36"/>
      <c r="CS136" s="36"/>
      <c r="CT136" s="36"/>
      <c r="CU136" s="36"/>
      <c r="CV136" s="36"/>
      <c r="CW136" s="36"/>
      <c r="CX136" s="36"/>
      <c r="CY136" s="36"/>
      <c r="CZ136" s="36"/>
      <c r="DA136" s="36"/>
      <c r="DB136" s="36"/>
      <c r="DC136" s="36"/>
      <c r="DD136" s="36"/>
      <c r="DE136" s="36"/>
      <c r="DF136" s="36"/>
      <c r="DG136" s="36"/>
      <c r="DH136" s="36"/>
      <c r="DI136" s="36"/>
      <c r="DJ136" s="36"/>
      <c r="DK136" s="36"/>
      <c r="DL136" s="36"/>
      <c r="DM136" s="36"/>
      <c r="DN136" s="36"/>
      <c r="DO136" s="36"/>
      <c r="DP136" s="36"/>
      <c r="DQ136" s="36"/>
      <c r="DR136" s="36"/>
      <c r="DS136" s="36"/>
      <c r="DT136" s="36"/>
      <c r="DU136" s="36"/>
      <c r="DV136" s="36"/>
      <c r="DW136" s="36"/>
      <c r="DX136" s="36"/>
      <c r="DY136" s="36"/>
      <c r="DZ136" s="36"/>
      <c r="EA136" s="36"/>
      <c r="EB136" s="36"/>
      <c r="EC136" s="36"/>
      <c r="ED136" s="36"/>
      <c r="EE136" s="36"/>
      <c r="EF136" s="36"/>
      <c r="EG136" s="36"/>
      <c r="EH136" s="36"/>
      <c r="EI136" s="36"/>
      <c r="EJ136" s="36"/>
      <c r="EK136" s="36"/>
      <c r="EL136" s="36"/>
      <c r="EM136" s="36"/>
      <c r="EN136" s="36"/>
      <c r="EO136" s="36"/>
      <c r="EP136" s="36"/>
      <c r="EQ136" s="36"/>
      <c r="ER136" s="36"/>
      <c r="ES136" s="36"/>
      <c r="ET136" s="36"/>
      <c r="EU136" s="36"/>
      <c r="EV136" s="36"/>
      <c r="EW136" s="36"/>
      <c r="EX136" s="36"/>
      <c r="EY136" s="36"/>
      <c r="EZ136" s="36"/>
      <c r="FA136" s="36"/>
      <c r="FB136" s="36"/>
      <c r="FC136" s="36"/>
      <c r="FD136" s="36"/>
      <c r="FE136" s="36"/>
      <c r="FF136" s="36"/>
      <c r="FG136" s="36"/>
      <c r="FH136" s="36"/>
      <c r="FI136" s="36"/>
      <c r="FJ136" s="36"/>
      <c r="FK136" s="36"/>
      <c r="FL136" s="36"/>
      <c r="FM136" s="36"/>
      <c r="FN136" s="36"/>
      <c r="FO136" s="36"/>
      <c r="FP136" s="36"/>
      <c r="FQ136" s="36"/>
      <c r="FR136" s="36"/>
      <c r="FS136" s="36"/>
      <c r="FT136" s="36"/>
      <c r="FU136" s="36"/>
      <c r="FV136" s="36"/>
      <c r="FW136" s="36"/>
      <c r="FX136" s="36"/>
      <c r="FY136" s="36"/>
      <c r="FZ136" s="36"/>
      <c r="GA136" s="36"/>
      <c r="GB136" s="36"/>
      <c r="GC136" s="36"/>
      <c r="GD136" s="36"/>
      <c r="GE136" s="36"/>
      <c r="GF136" s="36"/>
      <c r="GG136" s="36"/>
      <c r="GH136" s="36"/>
    </row>
    <row r="137" spans="1:20" ht="63.75">
      <c r="A137" s="95"/>
      <c r="B137" s="31"/>
      <c r="C137" s="32"/>
      <c r="D137" s="73" t="s">
        <v>286</v>
      </c>
      <c r="E137" s="24" t="s">
        <v>257</v>
      </c>
      <c r="F137" s="30">
        <v>672700</v>
      </c>
      <c r="G137" s="21">
        <v>0</v>
      </c>
      <c r="H137" s="21">
        <v>0</v>
      </c>
      <c r="I137" s="38">
        <v>0</v>
      </c>
      <c r="J137" s="35"/>
      <c r="K137" s="38"/>
      <c r="L137" s="38"/>
      <c r="M137" s="21">
        <f>SUM(N137:S137)</f>
        <v>0</v>
      </c>
      <c r="N137" s="38"/>
      <c r="O137" s="38"/>
      <c r="P137" s="38"/>
      <c r="Q137" s="38"/>
      <c r="R137" s="38"/>
      <c r="S137" s="38"/>
      <c r="T137" s="22">
        <f>IF(F137&lt;&gt;0,G137/F137,"")</f>
        <v>0</v>
      </c>
    </row>
    <row r="138" spans="1:190" ht="25.5">
      <c r="A138" s="95"/>
      <c r="B138" s="26"/>
      <c r="C138" s="27">
        <v>75803</v>
      </c>
      <c r="D138" s="28" t="s">
        <v>140</v>
      </c>
      <c r="E138" s="25"/>
      <c r="F138" s="30">
        <f t="shared" si="53"/>
        <v>666278</v>
      </c>
      <c r="G138" s="30">
        <f t="shared" si="53"/>
        <v>895398</v>
      </c>
      <c r="H138" s="30">
        <f t="shared" si="53"/>
        <v>895398</v>
      </c>
      <c r="I138" s="30">
        <f t="shared" si="53"/>
        <v>895398</v>
      </c>
      <c r="J138" s="30">
        <f t="shared" si="53"/>
        <v>0</v>
      </c>
      <c r="K138" s="30">
        <f t="shared" si="53"/>
        <v>0</v>
      </c>
      <c r="L138" s="30">
        <f t="shared" si="53"/>
        <v>0</v>
      </c>
      <c r="M138" s="30">
        <f t="shared" si="53"/>
        <v>0</v>
      </c>
      <c r="N138" s="30">
        <f t="shared" si="53"/>
        <v>0</v>
      </c>
      <c r="O138" s="30">
        <f t="shared" si="53"/>
        <v>0</v>
      </c>
      <c r="P138" s="30"/>
      <c r="Q138" s="30"/>
      <c r="R138" s="30"/>
      <c r="S138" s="30">
        <f>SUM(S139)</f>
        <v>0</v>
      </c>
      <c r="T138" s="22">
        <f t="shared" si="33"/>
        <v>1.3438804823211932</v>
      </c>
      <c r="BW138" s="36"/>
      <c r="BX138" s="36"/>
      <c r="BY138" s="36"/>
      <c r="BZ138" s="36"/>
      <c r="CA138" s="36"/>
      <c r="CB138" s="36"/>
      <c r="CC138" s="36"/>
      <c r="CD138" s="36"/>
      <c r="CE138" s="36"/>
      <c r="CF138" s="36"/>
      <c r="CG138" s="36"/>
      <c r="CH138" s="36"/>
      <c r="CI138" s="36"/>
      <c r="CJ138" s="36"/>
      <c r="CK138" s="36"/>
      <c r="CL138" s="36"/>
      <c r="CM138" s="36"/>
      <c r="CN138" s="36"/>
      <c r="CO138" s="36"/>
      <c r="CP138" s="36"/>
      <c r="CQ138" s="36"/>
      <c r="CR138" s="36"/>
      <c r="CS138" s="36"/>
      <c r="CT138" s="36"/>
      <c r="CU138" s="36"/>
      <c r="CV138" s="36"/>
      <c r="CW138" s="36"/>
      <c r="CX138" s="36"/>
      <c r="CY138" s="36"/>
      <c r="CZ138" s="36"/>
      <c r="DA138" s="36"/>
      <c r="DB138" s="36"/>
      <c r="DC138" s="36"/>
      <c r="DD138" s="36"/>
      <c r="DE138" s="36"/>
      <c r="DF138" s="36"/>
      <c r="DG138" s="36"/>
      <c r="DH138" s="36"/>
      <c r="DI138" s="36"/>
      <c r="DJ138" s="36"/>
      <c r="DK138" s="36"/>
      <c r="DL138" s="36"/>
      <c r="DM138" s="36"/>
      <c r="DN138" s="36"/>
      <c r="DO138" s="36"/>
      <c r="DP138" s="36"/>
      <c r="DQ138" s="36"/>
      <c r="DR138" s="36"/>
      <c r="DS138" s="36"/>
      <c r="DT138" s="36"/>
      <c r="DU138" s="36"/>
      <c r="DV138" s="36"/>
      <c r="DW138" s="36"/>
      <c r="DX138" s="36"/>
      <c r="DY138" s="36"/>
      <c r="DZ138" s="36"/>
      <c r="EA138" s="36"/>
      <c r="EB138" s="36"/>
      <c r="EC138" s="36"/>
      <c r="ED138" s="36"/>
      <c r="EE138" s="36"/>
      <c r="EF138" s="36"/>
      <c r="EG138" s="36"/>
      <c r="EH138" s="36"/>
      <c r="EI138" s="36"/>
      <c r="EJ138" s="36"/>
      <c r="EK138" s="36"/>
      <c r="EL138" s="36"/>
      <c r="EM138" s="36"/>
      <c r="EN138" s="36"/>
      <c r="EO138" s="36"/>
      <c r="EP138" s="36"/>
      <c r="EQ138" s="36"/>
      <c r="ER138" s="36"/>
      <c r="ES138" s="36"/>
      <c r="ET138" s="36"/>
      <c r="EU138" s="36"/>
      <c r="EV138" s="36"/>
      <c r="EW138" s="36"/>
      <c r="EX138" s="36"/>
      <c r="EY138" s="36"/>
      <c r="EZ138" s="36"/>
      <c r="FA138" s="36"/>
      <c r="FB138" s="36"/>
      <c r="FC138" s="36"/>
      <c r="FD138" s="36"/>
      <c r="FE138" s="36"/>
      <c r="FF138" s="36"/>
      <c r="FG138" s="36"/>
      <c r="FH138" s="36"/>
      <c r="FI138" s="36"/>
      <c r="FJ138" s="36"/>
      <c r="FK138" s="36"/>
      <c r="FL138" s="36"/>
      <c r="FM138" s="36"/>
      <c r="FN138" s="36"/>
      <c r="FO138" s="36"/>
      <c r="FP138" s="36"/>
      <c r="FQ138" s="36"/>
      <c r="FR138" s="36"/>
      <c r="FS138" s="36"/>
      <c r="FT138" s="36"/>
      <c r="FU138" s="36"/>
      <c r="FV138" s="36"/>
      <c r="FW138" s="36"/>
      <c r="FX138" s="36"/>
      <c r="FY138" s="36"/>
      <c r="FZ138" s="36"/>
      <c r="GA138" s="36"/>
      <c r="GB138" s="36"/>
      <c r="GC138" s="36"/>
      <c r="GD138" s="36"/>
      <c r="GE138" s="36"/>
      <c r="GF138" s="36"/>
      <c r="GG138" s="36"/>
      <c r="GH138" s="36"/>
    </row>
    <row r="139" spans="1:20" ht="14.25">
      <c r="A139" s="95"/>
      <c r="B139" s="31"/>
      <c r="C139" s="32"/>
      <c r="D139" s="23" t="s">
        <v>141</v>
      </c>
      <c r="E139" s="24" t="s">
        <v>138</v>
      </c>
      <c r="F139" s="30">
        <v>666278</v>
      </c>
      <c r="G139" s="21">
        <f>SUM(H139+M139)</f>
        <v>895398</v>
      </c>
      <c r="H139" s="21">
        <f>SUM(I139:L139)</f>
        <v>895398</v>
      </c>
      <c r="I139" s="38">
        <v>895398</v>
      </c>
      <c r="J139" s="35"/>
      <c r="K139" s="38"/>
      <c r="L139" s="38"/>
      <c r="M139" s="21">
        <f>SUM(N139:S139)</f>
        <v>0</v>
      </c>
      <c r="N139" s="38"/>
      <c r="O139" s="38"/>
      <c r="P139" s="38"/>
      <c r="Q139" s="38"/>
      <c r="R139" s="38"/>
      <c r="S139" s="38"/>
      <c r="T139" s="22">
        <f t="shared" si="33"/>
        <v>1.3438804823211932</v>
      </c>
    </row>
    <row r="140" spans="1:20" ht="25.5">
      <c r="A140" s="95"/>
      <c r="B140" s="31"/>
      <c r="C140" s="32">
        <v>75807</v>
      </c>
      <c r="D140" s="23" t="s">
        <v>142</v>
      </c>
      <c r="E140" s="24"/>
      <c r="F140" s="30">
        <v>4691222</v>
      </c>
      <c r="G140" s="30">
        <f aca="true" t="shared" si="54" ref="G140:O140">SUM(G141)</f>
        <v>6314666</v>
      </c>
      <c r="H140" s="30">
        <f t="shared" si="54"/>
        <v>6314666</v>
      </c>
      <c r="I140" s="30">
        <v>6314666</v>
      </c>
      <c r="J140" s="30">
        <f t="shared" si="54"/>
        <v>0</v>
      </c>
      <c r="K140" s="30">
        <f t="shared" si="54"/>
        <v>0</v>
      </c>
      <c r="L140" s="30">
        <f t="shared" si="54"/>
        <v>0</v>
      </c>
      <c r="M140" s="30">
        <f t="shared" si="54"/>
        <v>0</v>
      </c>
      <c r="N140" s="30">
        <f t="shared" si="54"/>
        <v>0</v>
      </c>
      <c r="O140" s="30">
        <f t="shared" si="54"/>
        <v>0</v>
      </c>
      <c r="P140" s="30"/>
      <c r="Q140" s="30"/>
      <c r="R140" s="30"/>
      <c r="S140" s="30">
        <f>SUM(S141)</f>
        <v>0</v>
      </c>
      <c r="T140" s="22">
        <f t="shared" si="33"/>
        <v>1.346059939180026</v>
      </c>
    </row>
    <row r="141" spans="1:20" ht="14.25">
      <c r="A141" s="95"/>
      <c r="B141" s="31"/>
      <c r="C141" s="32"/>
      <c r="D141" s="23" t="s">
        <v>141</v>
      </c>
      <c r="E141" s="24" t="s">
        <v>138</v>
      </c>
      <c r="F141" s="30">
        <v>4691222</v>
      </c>
      <c r="G141" s="21">
        <f>SUM(H141+M141)</f>
        <v>6314666</v>
      </c>
      <c r="H141" s="21">
        <f>SUM(I141:L141)</f>
        <v>6314666</v>
      </c>
      <c r="I141" s="38">
        <v>6314666</v>
      </c>
      <c r="J141" s="35"/>
      <c r="K141" s="38"/>
      <c r="L141" s="38"/>
      <c r="M141" s="21">
        <f>SUM(N141:S141)</f>
        <v>0</v>
      </c>
      <c r="N141" s="38"/>
      <c r="O141" s="38"/>
      <c r="P141" s="38"/>
      <c r="Q141" s="38"/>
      <c r="R141" s="38"/>
      <c r="S141" s="38"/>
      <c r="T141" s="22">
        <f t="shared" si="33"/>
        <v>1.346059939180026</v>
      </c>
    </row>
    <row r="142" spans="1:20" ht="14.25">
      <c r="A142" s="95"/>
      <c r="B142" s="31"/>
      <c r="C142" s="32">
        <v>75814</v>
      </c>
      <c r="D142" s="23" t="s">
        <v>143</v>
      </c>
      <c r="E142" s="24"/>
      <c r="F142" s="30">
        <f aca="true" t="shared" si="55" ref="F142:O142">SUM(F143:F144)</f>
        <v>4533541</v>
      </c>
      <c r="G142" s="30">
        <f t="shared" si="55"/>
        <v>0</v>
      </c>
      <c r="H142" s="30">
        <f t="shared" si="55"/>
        <v>0</v>
      </c>
      <c r="I142" s="30">
        <f t="shared" si="55"/>
        <v>0</v>
      </c>
      <c r="J142" s="30">
        <f t="shared" si="55"/>
        <v>0</v>
      </c>
      <c r="K142" s="30">
        <f t="shared" si="55"/>
        <v>0</v>
      </c>
      <c r="L142" s="30">
        <f t="shared" si="55"/>
        <v>0</v>
      </c>
      <c r="M142" s="30">
        <f t="shared" si="55"/>
        <v>0</v>
      </c>
      <c r="N142" s="30">
        <f t="shared" si="55"/>
        <v>0</v>
      </c>
      <c r="O142" s="30">
        <f t="shared" si="55"/>
        <v>0</v>
      </c>
      <c r="P142" s="30"/>
      <c r="Q142" s="30"/>
      <c r="R142" s="30"/>
      <c r="S142" s="30">
        <f>SUM(S143:S144)</f>
        <v>0</v>
      </c>
      <c r="T142" s="22">
        <f t="shared" si="33"/>
        <v>0</v>
      </c>
    </row>
    <row r="143" spans="1:20" ht="51">
      <c r="A143" s="95"/>
      <c r="B143" s="31"/>
      <c r="C143" s="32"/>
      <c r="D143" s="23" t="s">
        <v>144</v>
      </c>
      <c r="E143" s="24" t="s">
        <v>145</v>
      </c>
      <c r="F143" s="30">
        <v>45140</v>
      </c>
      <c r="G143" s="21">
        <f>SUM(H143+M143)</f>
        <v>0</v>
      </c>
      <c r="H143" s="21">
        <f>SUM(I143:L143)</f>
        <v>0</v>
      </c>
      <c r="I143" s="38"/>
      <c r="J143" s="38"/>
      <c r="K143" s="38"/>
      <c r="L143" s="38"/>
      <c r="M143" s="21">
        <f>SUM(N143:S143)</f>
        <v>0</v>
      </c>
      <c r="N143" s="38"/>
      <c r="O143" s="38"/>
      <c r="P143" s="38"/>
      <c r="Q143" s="38"/>
      <c r="R143" s="38"/>
      <c r="S143" s="38"/>
      <c r="T143" s="22">
        <f t="shared" si="33"/>
        <v>0</v>
      </c>
    </row>
    <row r="144" spans="1:20" ht="51">
      <c r="A144" s="95"/>
      <c r="B144" s="31"/>
      <c r="C144" s="32"/>
      <c r="D144" s="23" t="s">
        <v>144</v>
      </c>
      <c r="E144" s="24" t="s">
        <v>146</v>
      </c>
      <c r="F144" s="30">
        <v>4488401</v>
      </c>
      <c r="G144" s="21">
        <f>SUM(H144+M144)</f>
        <v>0</v>
      </c>
      <c r="H144" s="21">
        <f>SUM(I144:L144)</f>
        <v>0</v>
      </c>
      <c r="I144" s="38"/>
      <c r="J144" s="38"/>
      <c r="K144" s="38"/>
      <c r="L144" s="38"/>
      <c r="M144" s="21">
        <f>SUM(N144:S144)</f>
        <v>0</v>
      </c>
      <c r="N144" s="38"/>
      <c r="O144" s="38"/>
      <c r="P144" s="38"/>
      <c r="Q144" s="38"/>
      <c r="R144" s="38"/>
      <c r="S144" s="38"/>
      <c r="T144" s="22">
        <f t="shared" si="33"/>
        <v>0</v>
      </c>
    </row>
    <row r="145" spans="1:20" ht="25.5">
      <c r="A145" s="95"/>
      <c r="B145" s="31"/>
      <c r="C145" s="32">
        <v>75831</v>
      </c>
      <c r="D145" s="23" t="s">
        <v>147</v>
      </c>
      <c r="E145" s="24"/>
      <c r="F145" s="30">
        <f aca="true" t="shared" si="56" ref="F145:O145">SUM(F146)</f>
        <v>1572335</v>
      </c>
      <c r="G145" s="30">
        <f t="shared" si="56"/>
        <v>1396939</v>
      </c>
      <c r="H145" s="30">
        <f t="shared" si="56"/>
        <v>1396939</v>
      </c>
      <c r="I145" s="30">
        <f t="shared" si="56"/>
        <v>1396939</v>
      </c>
      <c r="J145" s="30">
        <f t="shared" si="56"/>
        <v>0</v>
      </c>
      <c r="K145" s="30">
        <f t="shared" si="56"/>
        <v>0</v>
      </c>
      <c r="L145" s="30">
        <f t="shared" si="56"/>
        <v>0</v>
      </c>
      <c r="M145" s="30">
        <f t="shared" si="56"/>
        <v>0</v>
      </c>
      <c r="N145" s="30">
        <f t="shared" si="56"/>
        <v>0</v>
      </c>
      <c r="O145" s="30">
        <f t="shared" si="56"/>
        <v>0</v>
      </c>
      <c r="P145" s="30"/>
      <c r="Q145" s="30"/>
      <c r="R145" s="30"/>
      <c r="S145" s="30">
        <f>SUM(S146)</f>
        <v>0</v>
      </c>
      <c r="T145" s="22">
        <f t="shared" si="33"/>
        <v>0.8884487084495353</v>
      </c>
    </row>
    <row r="146" spans="1:20" ht="14.25">
      <c r="A146" s="95"/>
      <c r="B146" s="31"/>
      <c r="C146" s="32"/>
      <c r="D146" s="23" t="s">
        <v>141</v>
      </c>
      <c r="E146" s="24" t="s">
        <v>138</v>
      </c>
      <c r="F146" s="30">
        <v>1572335</v>
      </c>
      <c r="G146" s="21">
        <f>SUM(H146+M146)</f>
        <v>1396939</v>
      </c>
      <c r="H146" s="21">
        <f>SUM(I146:L146)</f>
        <v>1396939</v>
      </c>
      <c r="I146" s="38">
        <v>1396939</v>
      </c>
      <c r="J146" s="35"/>
      <c r="K146" s="38"/>
      <c r="L146" s="38"/>
      <c r="M146" s="21">
        <f>SUM(N146:S146)</f>
        <v>0</v>
      </c>
      <c r="N146" s="38"/>
      <c r="O146" s="38"/>
      <c r="P146" s="38"/>
      <c r="Q146" s="38"/>
      <c r="R146" s="38"/>
      <c r="S146" s="38"/>
      <c r="T146" s="22">
        <f t="shared" si="33"/>
        <v>0.8884487084495353</v>
      </c>
    </row>
    <row r="147" spans="1:20" ht="25.5">
      <c r="A147" s="95"/>
      <c r="B147" s="31"/>
      <c r="C147" s="32">
        <v>75832</v>
      </c>
      <c r="D147" s="23" t="s">
        <v>148</v>
      </c>
      <c r="E147" s="24"/>
      <c r="F147" s="30">
        <f aca="true" t="shared" si="57" ref="F147:O147">SUM(F148)</f>
        <v>4931644</v>
      </c>
      <c r="G147" s="30">
        <f t="shared" si="57"/>
        <v>4643148</v>
      </c>
      <c r="H147" s="30">
        <f t="shared" si="57"/>
        <v>4643148</v>
      </c>
      <c r="I147" s="30">
        <f t="shared" si="57"/>
        <v>4643148</v>
      </c>
      <c r="J147" s="30">
        <f t="shared" si="57"/>
        <v>0</v>
      </c>
      <c r="K147" s="30">
        <f t="shared" si="57"/>
        <v>0</v>
      </c>
      <c r="L147" s="30">
        <f t="shared" si="57"/>
        <v>0</v>
      </c>
      <c r="M147" s="30">
        <f t="shared" si="57"/>
        <v>0</v>
      </c>
      <c r="N147" s="30">
        <f t="shared" si="57"/>
        <v>0</v>
      </c>
      <c r="O147" s="30">
        <f t="shared" si="57"/>
        <v>0</v>
      </c>
      <c r="P147" s="30"/>
      <c r="Q147" s="30"/>
      <c r="R147" s="30"/>
      <c r="S147" s="30">
        <f>SUM(S148)</f>
        <v>0</v>
      </c>
      <c r="T147" s="22">
        <f t="shared" si="33"/>
        <v>0.9415010491430444</v>
      </c>
    </row>
    <row r="148" spans="1:20" ht="14.25">
      <c r="A148" s="95">
        <v>7</v>
      </c>
      <c r="B148" s="31"/>
      <c r="C148" s="32"/>
      <c r="D148" s="23" t="s">
        <v>141</v>
      </c>
      <c r="E148" s="24" t="s">
        <v>138</v>
      </c>
      <c r="F148" s="30">
        <v>4931644</v>
      </c>
      <c r="G148" s="21">
        <f>SUM(H148+M148)</f>
        <v>4643148</v>
      </c>
      <c r="H148" s="21">
        <f>SUM(I148:L148)</f>
        <v>4643148</v>
      </c>
      <c r="I148" s="38">
        <v>4643148</v>
      </c>
      <c r="J148" s="35"/>
      <c r="K148" s="38"/>
      <c r="L148" s="38"/>
      <c r="M148" s="21">
        <f>SUM(N148:S148)</f>
        <v>0</v>
      </c>
      <c r="N148" s="38"/>
      <c r="O148" s="38"/>
      <c r="P148" s="38"/>
      <c r="Q148" s="38"/>
      <c r="R148" s="38"/>
      <c r="S148" s="38"/>
      <c r="T148" s="22">
        <f t="shared" si="33"/>
        <v>0.9415010491430444</v>
      </c>
    </row>
    <row r="149" spans="1:190" ht="15">
      <c r="A149" s="95"/>
      <c r="B149" s="26">
        <v>801</v>
      </c>
      <c r="C149" s="27"/>
      <c r="D149" s="28" t="s">
        <v>149</v>
      </c>
      <c r="E149" s="27"/>
      <c r="F149" s="30">
        <f aca="true" t="shared" si="58" ref="F149:S149">SUM(F150+F156+F162+F171+F175+F181+F186+F194+F190+F197+F160)</f>
        <v>9406686</v>
      </c>
      <c r="G149" s="30">
        <f t="shared" si="58"/>
        <v>9173729</v>
      </c>
      <c r="H149" s="30">
        <f t="shared" si="58"/>
        <v>8432572</v>
      </c>
      <c r="I149" s="30">
        <f t="shared" si="58"/>
        <v>6556522</v>
      </c>
      <c r="J149" s="30">
        <f t="shared" si="58"/>
        <v>0</v>
      </c>
      <c r="K149" s="30">
        <f t="shared" si="58"/>
        <v>235000</v>
      </c>
      <c r="L149" s="30">
        <f t="shared" si="58"/>
        <v>1641050</v>
      </c>
      <c r="M149" s="30">
        <f t="shared" si="58"/>
        <v>741157</v>
      </c>
      <c r="N149" s="30">
        <f t="shared" si="58"/>
        <v>0</v>
      </c>
      <c r="O149" s="30">
        <f t="shared" si="58"/>
        <v>741157</v>
      </c>
      <c r="P149" s="30">
        <f t="shared" si="58"/>
        <v>0</v>
      </c>
      <c r="Q149" s="30">
        <f t="shared" si="58"/>
        <v>0</v>
      </c>
      <c r="R149" s="30">
        <f t="shared" si="58"/>
        <v>0</v>
      </c>
      <c r="S149" s="30">
        <f t="shared" si="58"/>
        <v>0</v>
      </c>
      <c r="T149" s="22">
        <f t="shared" si="33"/>
        <v>0.9752349552222749</v>
      </c>
      <c r="BW149" s="37"/>
      <c r="BX149" s="37"/>
      <c r="BY149" s="37"/>
      <c r="BZ149" s="37"/>
      <c r="CA149" s="37"/>
      <c r="CB149" s="37"/>
      <c r="CC149" s="37"/>
      <c r="CD149" s="37"/>
      <c r="CE149" s="37"/>
      <c r="CF149" s="37"/>
      <c r="CG149" s="37"/>
      <c r="CH149" s="37"/>
      <c r="CI149" s="37"/>
      <c r="CJ149" s="37"/>
      <c r="CK149" s="37"/>
      <c r="CL149" s="37"/>
      <c r="CM149" s="37"/>
      <c r="CN149" s="37"/>
      <c r="CO149" s="37"/>
      <c r="CP149" s="37"/>
      <c r="CQ149" s="37"/>
      <c r="CR149" s="37"/>
      <c r="CS149" s="37"/>
      <c r="CT149" s="37"/>
      <c r="CU149" s="37"/>
      <c r="CV149" s="37"/>
      <c r="CW149" s="37"/>
      <c r="CX149" s="37"/>
      <c r="CY149" s="37"/>
      <c r="CZ149" s="37"/>
      <c r="DA149" s="37"/>
      <c r="DB149" s="37"/>
      <c r="DC149" s="37"/>
      <c r="DD149" s="37"/>
      <c r="DE149" s="37"/>
      <c r="DF149" s="37"/>
      <c r="DG149" s="37"/>
      <c r="DH149" s="37"/>
      <c r="DI149" s="37"/>
      <c r="DJ149" s="37"/>
      <c r="DK149" s="37"/>
      <c r="DL149" s="37"/>
      <c r="DM149" s="37"/>
      <c r="DN149" s="37"/>
      <c r="DO149" s="37"/>
      <c r="DP149" s="37"/>
      <c r="DQ149" s="37"/>
      <c r="DR149" s="37"/>
      <c r="DS149" s="37"/>
      <c r="DT149" s="37"/>
      <c r="DU149" s="37"/>
      <c r="DV149" s="37"/>
      <c r="DW149" s="37"/>
      <c r="DX149" s="37"/>
      <c r="DY149" s="37"/>
      <c r="DZ149" s="37"/>
      <c r="EA149" s="37"/>
      <c r="EB149" s="37"/>
      <c r="EC149" s="37"/>
      <c r="ED149" s="37"/>
      <c r="EE149" s="37"/>
      <c r="EF149" s="37"/>
      <c r="EG149" s="37"/>
      <c r="EH149" s="37"/>
      <c r="EI149" s="37"/>
      <c r="EJ149" s="37"/>
      <c r="EK149" s="37"/>
      <c r="EL149" s="37"/>
      <c r="EM149" s="37"/>
      <c r="EN149" s="37"/>
      <c r="EO149" s="37"/>
      <c r="EP149" s="37"/>
      <c r="EQ149" s="37"/>
      <c r="ER149" s="37"/>
      <c r="ES149" s="37"/>
      <c r="ET149" s="37"/>
      <c r="EU149" s="37"/>
      <c r="EV149" s="37"/>
      <c r="EW149" s="37"/>
      <c r="EX149" s="37"/>
      <c r="EY149" s="37"/>
      <c r="EZ149" s="37"/>
      <c r="FA149" s="37"/>
      <c r="FB149" s="37"/>
      <c r="FC149" s="37"/>
      <c r="FD149" s="37"/>
      <c r="FE149" s="37"/>
      <c r="FF149" s="37"/>
      <c r="FG149" s="37"/>
      <c r="FH149" s="37"/>
      <c r="FI149" s="37"/>
      <c r="FJ149" s="37"/>
      <c r="FK149" s="37"/>
      <c r="FL149" s="37"/>
      <c r="FM149" s="37"/>
      <c r="FN149" s="37"/>
      <c r="FO149" s="37"/>
      <c r="FP149" s="37"/>
      <c r="FQ149" s="37"/>
      <c r="FR149" s="37"/>
      <c r="FS149" s="37"/>
      <c r="FT149" s="37"/>
      <c r="FU149" s="37"/>
      <c r="FV149" s="37"/>
      <c r="FW149" s="37"/>
      <c r="FX149" s="37"/>
      <c r="FY149" s="37"/>
      <c r="FZ149" s="37"/>
      <c r="GA149" s="37"/>
      <c r="GB149" s="37"/>
      <c r="GC149" s="37"/>
      <c r="GD149" s="37"/>
      <c r="GE149" s="37"/>
      <c r="GF149" s="37"/>
      <c r="GG149" s="37"/>
      <c r="GH149" s="37"/>
    </row>
    <row r="150" spans="1:190" ht="15">
      <c r="A150" s="95"/>
      <c r="B150" s="26"/>
      <c r="C150" s="27">
        <v>80101</v>
      </c>
      <c r="D150" s="28" t="s">
        <v>150</v>
      </c>
      <c r="E150" s="25"/>
      <c r="F150" s="30">
        <f aca="true" t="shared" si="59" ref="F150:Q150">SUM(F151:F155)</f>
        <v>1316577</v>
      </c>
      <c r="G150" s="30">
        <f t="shared" si="59"/>
        <v>84432</v>
      </c>
      <c r="H150" s="30">
        <f t="shared" si="59"/>
        <v>84432</v>
      </c>
      <c r="I150" s="30">
        <f t="shared" si="59"/>
        <v>84432</v>
      </c>
      <c r="J150" s="30">
        <f t="shared" si="59"/>
        <v>0</v>
      </c>
      <c r="K150" s="30">
        <f t="shared" si="59"/>
        <v>0</v>
      </c>
      <c r="L150" s="30">
        <f t="shared" si="59"/>
        <v>0</v>
      </c>
      <c r="M150" s="30">
        <f t="shared" si="59"/>
        <v>0</v>
      </c>
      <c r="N150" s="30">
        <f t="shared" si="59"/>
        <v>0</v>
      </c>
      <c r="O150" s="30">
        <f t="shared" si="59"/>
        <v>0</v>
      </c>
      <c r="P150" s="30">
        <f t="shared" si="59"/>
        <v>0</v>
      </c>
      <c r="Q150" s="30">
        <f t="shared" si="59"/>
        <v>0</v>
      </c>
      <c r="R150" s="30"/>
      <c r="S150" s="30">
        <f>SUM(S151:S155)</f>
        <v>0</v>
      </c>
      <c r="T150" s="22">
        <f t="shared" si="33"/>
        <v>0.0641299369501366</v>
      </c>
      <c r="BW150" s="36"/>
      <c r="BX150" s="36"/>
      <c r="BY150" s="36"/>
      <c r="BZ150" s="36"/>
      <c r="CA150" s="36"/>
      <c r="CB150" s="36"/>
      <c r="CC150" s="36"/>
      <c r="CD150" s="36"/>
      <c r="CE150" s="36"/>
      <c r="CF150" s="36"/>
      <c r="CG150" s="36"/>
      <c r="CH150" s="36"/>
      <c r="CI150" s="36"/>
      <c r="CJ150" s="36"/>
      <c r="CK150" s="36"/>
      <c r="CL150" s="36"/>
      <c r="CM150" s="36"/>
      <c r="CN150" s="36"/>
      <c r="CO150" s="36"/>
      <c r="CP150" s="36"/>
      <c r="CQ150" s="36"/>
      <c r="CR150" s="36"/>
      <c r="CS150" s="36"/>
      <c r="CT150" s="36"/>
      <c r="CU150" s="36"/>
      <c r="CV150" s="36"/>
      <c r="CW150" s="36"/>
      <c r="CX150" s="36"/>
      <c r="CY150" s="36"/>
      <c r="CZ150" s="36"/>
      <c r="DA150" s="36"/>
      <c r="DB150" s="36"/>
      <c r="DC150" s="36"/>
      <c r="DD150" s="36"/>
      <c r="DE150" s="36"/>
      <c r="DF150" s="36"/>
      <c r="DG150" s="36"/>
      <c r="DH150" s="36"/>
      <c r="DI150" s="36"/>
      <c r="DJ150" s="36"/>
      <c r="DK150" s="36"/>
      <c r="DL150" s="36"/>
      <c r="DM150" s="36"/>
      <c r="DN150" s="36"/>
      <c r="DO150" s="36"/>
      <c r="DP150" s="36"/>
      <c r="DQ150" s="36"/>
      <c r="DR150" s="36"/>
      <c r="DS150" s="36"/>
      <c r="DT150" s="36"/>
      <c r="DU150" s="36"/>
      <c r="DV150" s="36"/>
      <c r="DW150" s="36"/>
      <c r="DX150" s="36"/>
      <c r="DY150" s="36"/>
      <c r="DZ150" s="36"/>
      <c r="EA150" s="36"/>
      <c r="EB150" s="36"/>
      <c r="EC150" s="36"/>
      <c r="ED150" s="36"/>
      <c r="EE150" s="36"/>
      <c r="EF150" s="36"/>
      <c r="EG150" s="36"/>
      <c r="EH150" s="36"/>
      <c r="EI150" s="36"/>
      <c r="EJ150" s="36"/>
      <c r="EK150" s="36"/>
      <c r="EL150" s="36"/>
      <c r="EM150" s="36"/>
      <c r="EN150" s="36"/>
      <c r="EO150" s="36"/>
      <c r="EP150" s="36"/>
      <c r="EQ150" s="36"/>
      <c r="ER150" s="36"/>
      <c r="ES150" s="36"/>
      <c r="ET150" s="36"/>
      <c r="EU150" s="36"/>
      <c r="EV150" s="36"/>
      <c r="EW150" s="36"/>
      <c r="EX150" s="36"/>
      <c r="EY150" s="36"/>
      <c r="EZ150" s="36"/>
      <c r="FA150" s="36"/>
      <c r="FB150" s="36"/>
      <c r="FC150" s="36"/>
      <c r="FD150" s="36"/>
      <c r="FE150" s="36"/>
      <c r="FF150" s="36"/>
      <c r="FG150" s="36"/>
      <c r="FH150" s="36"/>
      <c r="FI150" s="36"/>
      <c r="FJ150" s="36"/>
      <c r="FK150" s="36"/>
      <c r="FL150" s="36"/>
      <c r="FM150" s="36"/>
      <c r="FN150" s="36"/>
      <c r="FO150" s="36"/>
      <c r="FP150" s="36"/>
      <c r="FQ150" s="36"/>
      <c r="FR150" s="36"/>
      <c r="FS150" s="36"/>
      <c r="FT150" s="36"/>
      <c r="FU150" s="36"/>
      <c r="FV150" s="36"/>
      <c r="FW150" s="36"/>
      <c r="FX150" s="36"/>
      <c r="FY150" s="36"/>
      <c r="FZ150" s="36"/>
      <c r="GA150" s="36"/>
      <c r="GB150" s="36"/>
      <c r="GC150" s="36"/>
      <c r="GD150" s="36"/>
      <c r="GE150" s="36"/>
      <c r="GF150" s="36"/>
      <c r="GG150" s="36"/>
      <c r="GH150" s="36"/>
    </row>
    <row r="151" spans="1:190" ht="15">
      <c r="A151" s="95"/>
      <c r="B151" s="26"/>
      <c r="C151" s="27"/>
      <c r="D151" s="28" t="s">
        <v>182</v>
      </c>
      <c r="E151" s="25" t="s">
        <v>70</v>
      </c>
      <c r="F151" s="30">
        <v>500</v>
      </c>
      <c r="G151" s="30">
        <v>450</v>
      </c>
      <c r="H151" s="30">
        <v>450</v>
      </c>
      <c r="I151" s="30">
        <v>450</v>
      </c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22">
        <f t="shared" si="33"/>
        <v>0.9</v>
      </c>
      <c r="BW151" s="36"/>
      <c r="BX151" s="36"/>
      <c r="BY151" s="36"/>
      <c r="BZ151" s="36"/>
      <c r="CA151" s="36"/>
      <c r="CB151" s="36"/>
      <c r="CC151" s="36"/>
      <c r="CD151" s="36"/>
      <c r="CE151" s="36"/>
      <c r="CF151" s="36"/>
      <c r="CG151" s="36"/>
      <c r="CH151" s="36"/>
      <c r="CI151" s="36"/>
      <c r="CJ151" s="36"/>
      <c r="CK151" s="36"/>
      <c r="CL151" s="36"/>
      <c r="CM151" s="36"/>
      <c r="CN151" s="36"/>
      <c r="CO151" s="36"/>
      <c r="CP151" s="36"/>
      <c r="CQ151" s="36"/>
      <c r="CR151" s="36"/>
      <c r="CS151" s="36"/>
      <c r="CT151" s="36"/>
      <c r="CU151" s="36"/>
      <c r="CV151" s="36"/>
      <c r="CW151" s="36"/>
      <c r="CX151" s="36"/>
      <c r="CY151" s="36"/>
      <c r="CZ151" s="36"/>
      <c r="DA151" s="36"/>
      <c r="DB151" s="36"/>
      <c r="DC151" s="36"/>
      <c r="DD151" s="36"/>
      <c r="DE151" s="36"/>
      <c r="DF151" s="36"/>
      <c r="DG151" s="36"/>
      <c r="DH151" s="36"/>
      <c r="DI151" s="36"/>
      <c r="DJ151" s="36"/>
      <c r="DK151" s="36"/>
      <c r="DL151" s="36"/>
      <c r="DM151" s="36"/>
      <c r="DN151" s="36"/>
      <c r="DO151" s="36"/>
      <c r="DP151" s="36"/>
      <c r="DQ151" s="36"/>
      <c r="DR151" s="36"/>
      <c r="DS151" s="36"/>
      <c r="DT151" s="36"/>
      <c r="DU151" s="36"/>
      <c r="DV151" s="36"/>
      <c r="DW151" s="36"/>
      <c r="DX151" s="36"/>
      <c r="DY151" s="36"/>
      <c r="DZ151" s="36"/>
      <c r="EA151" s="36"/>
      <c r="EB151" s="36"/>
      <c r="EC151" s="36"/>
      <c r="ED151" s="36"/>
      <c r="EE151" s="36"/>
      <c r="EF151" s="36"/>
      <c r="EG151" s="36"/>
      <c r="EH151" s="36"/>
      <c r="EI151" s="36"/>
      <c r="EJ151" s="36"/>
      <c r="EK151" s="36"/>
      <c r="EL151" s="36"/>
      <c r="EM151" s="36"/>
      <c r="EN151" s="36"/>
      <c r="EO151" s="36"/>
      <c r="EP151" s="36"/>
      <c r="EQ151" s="36"/>
      <c r="ER151" s="36"/>
      <c r="ES151" s="36"/>
      <c r="ET151" s="36"/>
      <c r="EU151" s="36"/>
      <c r="EV151" s="36"/>
      <c r="EW151" s="36"/>
      <c r="EX151" s="36"/>
      <c r="EY151" s="36"/>
      <c r="EZ151" s="36"/>
      <c r="FA151" s="36"/>
      <c r="FB151" s="36"/>
      <c r="FC151" s="36"/>
      <c r="FD151" s="36"/>
      <c r="FE151" s="36"/>
      <c r="FF151" s="36"/>
      <c r="FG151" s="36"/>
      <c r="FH151" s="36"/>
      <c r="FI151" s="36"/>
      <c r="FJ151" s="36"/>
      <c r="FK151" s="36"/>
      <c r="FL151" s="36"/>
      <c r="FM151" s="36"/>
      <c r="FN151" s="36"/>
      <c r="FO151" s="36"/>
      <c r="FP151" s="36"/>
      <c r="FQ151" s="36"/>
      <c r="FR151" s="36"/>
      <c r="FS151" s="36"/>
      <c r="FT151" s="36"/>
      <c r="FU151" s="36"/>
      <c r="FV151" s="36"/>
      <c r="FW151" s="36"/>
      <c r="FX151" s="36"/>
      <c r="FY151" s="36"/>
      <c r="FZ151" s="36"/>
      <c r="GA151" s="36"/>
      <c r="GB151" s="36"/>
      <c r="GC151" s="36"/>
      <c r="GD151" s="36"/>
      <c r="GE151" s="36"/>
      <c r="GF151" s="36"/>
      <c r="GG151" s="36"/>
      <c r="GH151" s="36"/>
    </row>
    <row r="152" spans="1:20" ht="76.5">
      <c r="A152" s="95"/>
      <c r="B152" s="31"/>
      <c r="C152" s="32"/>
      <c r="D152" s="23" t="s">
        <v>54</v>
      </c>
      <c r="E152" s="24" t="s">
        <v>55</v>
      </c>
      <c r="F152" s="30">
        <v>59181</v>
      </c>
      <c r="G152" s="21">
        <f>SUM(H152+M152)</f>
        <v>52950</v>
      </c>
      <c r="H152" s="21">
        <f>SUM(I152:L152)</f>
        <v>52950</v>
      </c>
      <c r="I152" s="38">
        <v>52950</v>
      </c>
      <c r="J152" s="33"/>
      <c r="K152" s="38"/>
      <c r="L152" s="38"/>
      <c r="M152" s="21">
        <f>SUM(N152:S152)</f>
        <v>0</v>
      </c>
      <c r="N152" s="38"/>
      <c r="O152" s="38"/>
      <c r="P152" s="38"/>
      <c r="Q152" s="38"/>
      <c r="R152" s="38"/>
      <c r="S152" s="38"/>
      <c r="T152" s="22">
        <f aca="true" t="shared" si="60" ref="T152:T200">IF(F152&lt;&gt;0,G152/F152,"")</f>
        <v>0.8947128301312921</v>
      </c>
    </row>
    <row r="153" spans="1:20" ht="14.25">
      <c r="A153" s="95"/>
      <c r="B153" s="31"/>
      <c r="C153" s="32"/>
      <c r="D153" s="23" t="s">
        <v>76</v>
      </c>
      <c r="E153" s="24" t="s">
        <v>59</v>
      </c>
      <c r="F153" s="30">
        <v>33340</v>
      </c>
      <c r="G153" s="21">
        <f>SUM(H153+M153)</f>
        <v>26500</v>
      </c>
      <c r="H153" s="21">
        <f>SUM(I153:L153)</f>
        <v>26500</v>
      </c>
      <c r="I153" s="38">
        <v>26500</v>
      </c>
      <c r="J153" s="33"/>
      <c r="K153" s="29"/>
      <c r="L153" s="38"/>
      <c r="M153" s="21">
        <f>SUM(N153:S153)</f>
        <v>0</v>
      </c>
      <c r="N153" s="38"/>
      <c r="O153" s="38"/>
      <c r="P153" s="38"/>
      <c r="Q153" s="38"/>
      <c r="R153" s="38"/>
      <c r="S153" s="38"/>
      <c r="T153" s="22">
        <f>IF(F153&lt;&gt;0,G153/F153,"")</f>
        <v>0.7948410317936413</v>
      </c>
    </row>
    <row r="154" spans="1:20" ht="14.25">
      <c r="A154" s="95"/>
      <c r="B154" s="31"/>
      <c r="C154" s="32"/>
      <c r="D154" s="23" t="s">
        <v>152</v>
      </c>
      <c r="E154" s="24" t="s">
        <v>34</v>
      </c>
      <c r="F154" s="30">
        <v>24396</v>
      </c>
      <c r="G154" s="21">
        <f>SUM(H154+M154)</f>
        <v>4532</v>
      </c>
      <c r="H154" s="21">
        <f>SUM(I154:L154)</f>
        <v>4532</v>
      </c>
      <c r="I154" s="33">
        <v>4532</v>
      </c>
      <c r="J154" s="33"/>
      <c r="K154" s="38"/>
      <c r="L154" s="38"/>
      <c r="M154" s="21">
        <f>SUM(N154:S154)</f>
        <v>0</v>
      </c>
      <c r="N154" s="38"/>
      <c r="O154" s="38"/>
      <c r="P154" s="38"/>
      <c r="Q154" s="38"/>
      <c r="R154" s="38"/>
      <c r="S154" s="38"/>
      <c r="T154" s="22">
        <f t="shared" si="60"/>
        <v>0.18576815871454336</v>
      </c>
    </row>
    <row r="155" spans="1:20" ht="89.25">
      <c r="A155" s="95"/>
      <c r="B155" s="31"/>
      <c r="C155" s="32"/>
      <c r="D155" s="23" t="s">
        <v>153</v>
      </c>
      <c r="E155" s="24" t="s">
        <v>154</v>
      </c>
      <c r="F155" s="30">
        <v>1199160</v>
      </c>
      <c r="G155" s="21">
        <f>SUM(H155+M155)</f>
        <v>0</v>
      </c>
      <c r="H155" s="21">
        <f>SUM(I155:L155)</f>
        <v>0</v>
      </c>
      <c r="I155" s="33"/>
      <c r="J155" s="33"/>
      <c r="K155" s="38"/>
      <c r="L155" s="38"/>
      <c r="M155" s="21">
        <f>SUM(N155:S155)</f>
        <v>0</v>
      </c>
      <c r="N155" s="38">
        <v>0</v>
      </c>
      <c r="O155" s="38">
        <v>0</v>
      </c>
      <c r="P155" s="38"/>
      <c r="Q155" s="38"/>
      <c r="R155" s="38"/>
      <c r="S155" s="38"/>
      <c r="T155" s="22">
        <f t="shared" si="60"/>
        <v>0</v>
      </c>
    </row>
    <row r="156" spans="1:20" ht="14.25">
      <c r="A156" s="95"/>
      <c r="B156" s="31"/>
      <c r="C156" s="32">
        <v>80102</v>
      </c>
      <c r="D156" s="23" t="s">
        <v>155</v>
      </c>
      <c r="E156" s="24"/>
      <c r="F156" s="30">
        <f aca="true" t="shared" si="61" ref="F156:S156">SUM(F157:F159)</f>
        <v>51750</v>
      </c>
      <c r="G156" s="30">
        <f t="shared" si="61"/>
        <v>5520</v>
      </c>
      <c r="H156" s="30">
        <f t="shared" si="61"/>
        <v>5520</v>
      </c>
      <c r="I156" s="30">
        <f t="shared" si="61"/>
        <v>5520</v>
      </c>
      <c r="J156" s="30">
        <f t="shared" si="61"/>
        <v>0</v>
      </c>
      <c r="K156" s="30">
        <f t="shared" si="61"/>
        <v>0</v>
      </c>
      <c r="L156" s="30">
        <f t="shared" si="61"/>
        <v>0</v>
      </c>
      <c r="M156" s="30">
        <f t="shared" si="61"/>
        <v>0</v>
      </c>
      <c r="N156" s="30">
        <f t="shared" si="61"/>
        <v>0</v>
      </c>
      <c r="O156" s="30">
        <v>0</v>
      </c>
      <c r="P156" s="30">
        <f t="shared" si="61"/>
        <v>0</v>
      </c>
      <c r="Q156" s="30">
        <f t="shared" si="61"/>
        <v>0</v>
      </c>
      <c r="R156" s="30"/>
      <c r="S156" s="30">
        <f t="shared" si="61"/>
        <v>0</v>
      </c>
      <c r="T156" s="22">
        <f t="shared" si="60"/>
        <v>0.10666666666666667</v>
      </c>
    </row>
    <row r="157" spans="1:20" ht="14.25">
      <c r="A157" s="95"/>
      <c r="B157" s="31"/>
      <c r="C157" s="32"/>
      <c r="D157" s="23" t="s">
        <v>76</v>
      </c>
      <c r="E157" s="24" t="s">
        <v>59</v>
      </c>
      <c r="F157" s="30">
        <v>7500</v>
      </c>
      <c r="G157" s="21">
        <f>SUM(H157+M157)</f>
        <v>4800</v>
      </c>
      <c r="H157" s="21">
        <f>SUM(I157:L157)</f>
        <v>4800</v>
      </c>
      <c r="I157" s="38">
        <v>4800</v>
      </c>
      <c r="J157" s="33"/>
      <c r="K157" s="29"/>
      <c r="L157" s="38"/>
      <c r="M157" s="21">
        <f>SUM(N157:S157)</f>
        <v>0</v>
      </c>
      <c r="N157" s="38"/>
      <c r="O157" s="38"/>
      <c r="P157" s="38"/>
      <c r="Q157" s="38"/>
      <c r="R157" s="38"/>
      <c r="S157" s="38"/>
      <c r="T157" s="22">
        <f t="shared" si="60"/>
        <v>0.64</v>
      </c>
    </row>
    <row r="158" spans="1:20" ht="14.25">
      <c r="A158" s="95"/>
      <c r="B158" s="31"/>
      <c r="C158" s="32"/>
      <c r="D158" s="23" t="s">
        <v>152</v>
      </c>
      <c r="E158" s="24" t="s">
        <v>34</v>
      </c>
      <c r="F158" s="30">
        <v>720</v>
      </c>
      <c r="G158" s="21">
        <f>SUM(H158+M158)</f>
        <v>720</v>
      </c>
      <c r="H158" s="21">
        <f>SUM(I158:L158)</f>
        <v>720</v>
      </c>
      <c r="I158" s="38">
        <v>720</v>
      </c>
      <c r="J158" s="33"/>
      <c r="K158" s="29"/>
      <c r="L158" s="38"/>
      <c r="M158" s="21">
        <f>SUM(N158:S158)</f>
        <v>0</v>
      </c>
      <c r="N158" s="38"/>
      <c r="O158" s="38"/>
      <c r="P158" s="38"/>
      <c r="Q158" s="38"/>
      <c r="R158" s="38"/>
      <c r="S158" s="38"/>
      <c r="T158" s="22">
        <f t="shared" si="60"/>
        <v>1</v>
      </c>
    </row>
    <row r="159" spans="1:20" ht="89.25">
      <c r="A159" s="95"/>
      <c r="B159" s="31"/>
      <c r="C159" s="32"/>
      <c r="D159" s="23" t="s">
        <v>156</v>
      </c>
      <c r="E159" s="24" t="s">
        <v>157</v>
      </c>
      <c r="F159" s="30">
        <v>43530</v>
      </c>
      <c r="G159" s="21">
        <f>SUM(H159+M159)</f>
        <v>0</v>
      </c>
      <c r="H159" s="21">
        <f>SUM(I159:L159)</f>
        <v>0</v>
      </c>
      <c r="I159" s="38">
        <v>0</v>
      </c>
      <c r="J159" s="33"/>
      <c r="K159" s="29"/>
      <c r="L159" s="38"/>
      <c r="M159" s="21">
        <v>0</v>
      </c>
      <c r="N159" s="38">
        <v>0</v>
      </c>
      <c r="O159" s="38">
        <v>0</v>
      </c>
      <c r="P159" s="38"/>
      <c r="Q159" s="38"/>
      <c r="R159" s="38"/>
      <c r="S159" s="38"/>
      <c r="T159" s="22">
        <f t="shared" si="60"/>
        <v>0</v>
      </c>
    </row>
    <row r="160" spans="1:20" ht="25.5">
      <c r="A160" s="95"/>
      <c r="B160" s="31"/>
      <c r="C160" s="32" t="s">
        <v>258</v>
      </c>
      <c r="D160" s="23" t="s">
        <v>259</v>
      </c>
      <c r="E160" s="24"/>
      <c r="F160" s="30">
        <f>SUM(F161)</f>
        <v>0</v>
      </c>
      <c r="G160" s="30">
        <f aca="true" t="shared" si="62" ref="G160:L160">SUM(G161)</f>
        <v>474444</v>
      </c>
      <c r="H160" s="30">
        <f t="shared" si="62"/>
        <v>474444</v>
      </c>
      <c r="I160" s="30">
        <f t="shared" si="62"/>
        <v>474444</v>
      </c>
      <c r="J160" s="30">
        <f t="shared" si="62"/>
        <v>0</v>
      </c>
      <c r="K160" s="30">
        <f t="shared" si="62"/>
        <v>0</v>
      </c>
      <c r="L160" s="30">
        <f t="shared" si="62"/>
        <v>0</v>
      </c>
      <c r="M160" s="30">
        <f>SUM(M161:M165)</f>
        <v>0</v>
      </c>
      <c r="N160" s="30">
        <f>SUM(N161:N165)</f>
        <v>0</v>
      </c>
      <c r="O160" s="30">
        <v>0</v>
      </c>
      <c r="P160" s="30">
        <f>SUM(P161:P165)</f>
        <v>0</v>
      </c>
      <c r="Q160" s="30">
        <f>SUM(Q161:Q165)</f>
        <v>0</v>
      </c>
      <c r="R160" s="30"/>
      <c r="S160" s="30">
        <f>SUM(S161:S165)</f>
        <v>0</v>
      </c>
      <c r="T160" s="22">
        <f>IF(F160&lt;&gt;0,G160/F160,"")</f>
      </c>
    </row>
    <row r="161" spans="1:23" ht="38.25">
      <c r="A161" s="95"/>
      <c r="B161" s="31"/>
      <c r="C161" s="32"/>
      <c r="D161" s="23" t="s">
        <v>175</v>
      </c>
      <c r="E161" s="24" t="s">
        <v>176</v>
      </c>
      <c r="F161" s="30">
        <v>0</v>
      </c>
      <c r="G161" s="21">
        <f>SUM(H161+M161)</f>
        <v>474444</v>
      </c>
      <c r="H161" s="21">
        <v>474444</v>
      </c>
      <c r="I161" s="38">
        <v>474444</v>
      </c>
      <c r="J161" s="33"/>
      <c r="K161" s="29"/>
      <c r="L161" s="38"/>
      <c r="M161" s="21">
        <f>SUM(N161:S161)</f>
        <v>0</v>
      </c>
      <c r="N161" s="38"/>
      <c r="O161" s="38"/>
      <c r="P161" s="38"/>
      <c r="Q161" s="38"/>
      <c r="R161" s="38"/>
      <c r="S161" s="38"/>
      <c r="T161" s="22">
        <f>IF(F161&lt;&gt;0,G161/F161,"")</f>
      </c>
      <c r="U161" s="76"/>
      <c r="V161" s="76"/>
      <c r="W161" s="76"/>
    </row>
    <row r="162" spans="1:20" ht="14.25">
      <c r="A162" s="95"/>
      <c r="B162" s="31"/>
      <c r="C162" s="32">
        <v>80104</v>
      </c>
      <c r="D162" s="23" t="s">
        <v>158</v>
      </c>
      <c r="E162" s="24"/>
      <c r="F162" s="30">
        <f>SUM(F163:F170)</f>
        <v>1873498</v>
      </c>
      <c r="G162" s="30">
        <f aca="true" t="shared" si="63" ref="G162:L162">SUM(G163:G170)</f>
        <v>4534898</v>
      </c>
      <c r="H162" s="30">
        <f t="shared" si="63"/>
        <v>4534898</v>
      </c>
      <c r="I162" s="30">
        <f t="shared" si="63"/>
        <v>4299898</v>
      </c>
      <c r="J162" s="30">
        <f t="shared" si="63"/>
        <v>0</v>
      </c>
      <c r="K162" s="30">
        <f t="shared" si="63"/>
        <v>235000</v>
      </c>
      <c r="L162" s="30">
        <f t="shared" si="63"/>
        <v>0</v>
      </c>
      <c r="M162" s="30">
        <f>SUM(M165:M169)</f>
        <v>0</v>
      </c>
      <c r="N162" s="30">
        <f>SUM(N165:N169)</f>
        <v>0</v>
      </c>
      <c r="O162" s="30">
        <f>SUM(O165:O169)</f>
        <v>0</v>
      </c>
      <c r="P162" s="30"/>
      <c r="Q162" s="30"/>
      <c r="R162" s="30"/>
      <c r="S162" s="30">
        <f>SUM(S165:S169)</f>
        <v>0</v>
      </c>
      <c r="T162" s="22">
        <f t="shared" si="60"/>
        <v>2.420551289619738</v>
      </c>
    </row>
    <row r="163" spans="1:20" ht="38.25">
      <c r="A163" s="95"/>
      <c r="B163" s="31"/>
      <c r="C163" s="32"/>
      <c r="D163" s="28" t="s">
        <v>151</v>
      </c>
      <c r="E163" s="24" t="s">
        <v>92</v>
      </c>
      <c r="F163" s="30">
        <v>27216</v>
      </c>
      <c r="G163" s="30">
        <v>0</v>
      </c>
      <c r="H163" s="30">
        <v>0</v>
      </c>
      <c r="I163" s="30">
        <v>0</v>
      </c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22"/>
    </row>
    <row r="164" spans="1:20" ht="14.25">
      <c r="A164" s="95"/>
      <c r="B164" s="31"/>
      <c r="C164" s="32"/>
      <c r="D164" s="28" t="s">
        <v>182</v>
      </c>
      <c r="E164" s="74" t="s">
        <v>70</v>
      </c>
      <c r="F164" s="30">
        <v>0</v>
      </c>
      <c r="G164" s="30">
        <v>565582</v>
      </c>
      <c r="H164" s="30">
        <v>565582</v>
      </c>
      <c r="I164" s="30">
        <v>565582</v>
      </c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22"/>
    </row>
    <row r="165" spans="1:20" ht="14.25">
      <c r="A165" s="95"/>
      <c r="B165" s="31"/>
      <c r="C165" s="32"/>
      <c r="D165" s="23" t="s">
        <v>159</v>
      </c>
      <c r="E165" s="24" t="s">
        <v>160</v>
      </c>
      <c r="F165" s="30">
        <v>1633077</v>
      </c>
      <c r="G165" s="21">
        <f aca="true" t="shared" si="64" ref="G165:G170">SUM(H165+M165)</f>
        <v>1106610</v>
      </c>
      <c r="H165" s="21">
        <f>SUM(I165:L165)</f>
        <v>1106610</v>
      </c>
      <c r="I165" s="33">
        <v>1106610</v>
      </c>
      <c r="J165" s="33"/>
      <c r="K165" s="29"/>
      <c r="L165" s="38"/>
      <c r="M165" s="21">
        <f>SUM(N165:S165)</f>
        <v>0</v>
      </c>
      <c r="N165" s="38"/>
      <c r="O165" s="38"/>
      <c r="P165" s="38"/>
      <c r="Q165" s="38"/>
      <c r="R165" s="38"/>
      <c r="S165" s="38"/>
      <c r="T165" s="22">
        <f t="shared" si="60"/>
        <v>0.677622671802983</v>
      </c>
    </row>
    <row r="166" spans="1:20" ht="14.25">
      <c r="A166" s="95"/>
      <c r="B166" s="31"/>
      <c r="C166" s="32"/>
      <c r="D166" s="23" t="s">
        <v>76</v>
      </c>
      <c r="E166" s="24" t="s">
        <v>59</v>
      </c>
      <c r="F166" s="30">
        <v>26600</v>
      </c>
      <c r="G166" s="21">
        <f t="shared" si="64"/>
        <v>16200</v>
      </c>
      <c r="H166" s="21">
        <f>SUM(I166:L166)</f>
        <v>16200</v>
      </c>
      <c r="I166" s="33">
        <v>16200</v>
      </c>
      <c r="J166" s="33"/>
      <c r="K166" s="29"/>
      <c r="L166" s="38"/>
      <c r="M166" s="21">
        <f>SUM(N166:S166)</f>
        <v>0</v>
      </c>
      <c r="N166" s="38"/>
      <c r="O166" s="38"/>
      <c r="P166" s="38"/>
      <c r="Q166" s="38"/>
      <c r="R166" s="38"/>
      <c r="S166" s="38"/>
      <c r="T166" s="22">
        <f t="shared" si="60"/>
        <v>0.6090225563909775</v>
      </c>
    </row>
    <row r="167" spans="1:20" ht="14.25">
      <c r="A167" s="95"/>
      <c r="B167" s="31"/>
      <c r="C167" s="32"/>
      <c r="D167" s="23" t="s">
        <v>152</v>
      </c>
      <c r="E167" s="24" t="s">
        <v>34</v>
      </c>
      <c r="F167" s="30">
        <v>11670</v>
      </c>
      <c r="G167" s="21">
        <f t="shared" si="64"/>
        <v>7032</v>
      </c>
      <c r="H167" s="21">
        <f>SUM(I167:L167)</f>
        <v>7032</v>
      </c>
      <c r="I167" s="38">
        <v>7032</v>
      </c>
      <c r="J167" s="33"/>
      <c r="K167" s="29"/>
      <c r="L167" s="38"/>
      <c r="M167" s="21">
        <f>SUM(N167:S167)</f>
        <v>0</v>
      </c>
      <c r="N167" s="38"/>
      <c r="O167" s="38"/>
      <c r="P167" s="38"/>
      <c r="Q167" s="38"/>
      <c r="R167" s="38"/>
      <c r="S167" s="38"/>
      <c r="T167" s="22">
        <f>IF(F167&lt;&gt;0,G167/F167,"")</f>
        <v>0.6025706940874036</v>
      </c>
    </row>
    <row r="168" spans="1:21" ht="38.25">
      <c r="A168" s="95"/>
      <c r="B168" s="31"/>
      <c r="C168" s="32"/>
      <c r="D168" s="23" t="s">
        <v>175</v>
      </c>
      <c r="E168" s="24" t="s">
        <v>176</v>
      </c>
      <c r="F168" s="30">
        <v>0</v>
      </c>
      <c r="G168" s="21">
        <f t="shared" si="64"/>
        <v>2604474</v>
      </c>
      <c r="H168" s="21">
        <v>2604474</v>
      </c>
      <c r="I168" s="38">
        <v>2604474</v>
      </c>
      <c r="J168" s="33"/>
      <c r="K168" s="29"/>
      <c r="L168" s="38"/>
      <c r="M168" s="21">
        <f>SUM(N168:S168)</f>
        <v>0</v>
      </c>
      <c r="N168" s="38"/>
      <c r="O168" s="38"/>
      <c r="P168" s="38"/>
      <c r="Q168" s="38"/>
      <c r="R168" s="38"/>
      <c r="S168" s="38"/>
      <c r="T168" s="22">
        <f>IF(F168&lt;&gt;0,G168/F168,"")</f>
      </c>
      <c r="U168" s="68"/>
    </row>
    <row r="169" spans="1:20" ht="51">
      <c r="A169" s="95"/>
      <c r="B169" s="31"/>
      <c r="C169" s="32"/>
      <c r="D169" s="23" t="s">
        <v>161</v>
      </c>
      <c r="E169" s="24" t="s">
        <v>162</v>
      </c>
      <c r="F169" s="30">
        <v>135000</v>
      </c>
      <c r="G169" s="21">
        <f t="shared" si="64"/>
        <v>235000</v>
      </c>
      <c r="H169" s="21">
        <f>SUM(I169:L169)</f>
        <v>235000</v>
      </c>
      <c r="I169" s="33"/>
      <c r="J169" s="33"/>
      <c r="K169" s="29">
        <v>235000</v>
      </c>
      <c r="L169" s="38"/>
      <c r="M169" s="21">
        <f>SUM(N169:S169)</f>
        <v>0</v>
      </c>
      <c r="N169" s="38"/>
      <c r="O169" s="38"/>
      <c r="P169" s="38"/>
      <c r="Q169" s="38"/>
      <c r="R169" s="38"/>
      <c r="S169" s="38"/>
      <c r="T169" s="22">
        <f t="shared" si="60"/>
        <v>1.7407407407407407</v>
      </c>
    </row>
    <row r="170" spans="1:20" ht="89.25">
      <c r="A170" s="95"/>
      <c r="B170" s="31"/>
      <c r="C170" s="32"/>
      <c r="D170" s="23" t="s">
        <v>156</v>
      </c>
      <c r="E170" s="24" t="s">
        <v>157</v>
      </c>
      <c r="F170" s="30">
        <v>39935</v>
      </c>
      <c r="G170" s="21">
        <f t="shared" si="64"/>
        <v>0</v>
      </c>
      <c r="H170" s="21">
        <f>SUM(I170:L170)</f>
        <v>0</v>
      </c>
      <c r="I170" s="38">
        <v>0</v>
      </c>
      <c r="J170" s="33"/>
      <c r="K170" s="29"/>
      <c r="L170" s="38"/>
      <c r="M170" s="21">
        <v>0</v>
      </c>
      <c r="N170" s="38">
        <v>0</v>
      </c>
      <c r="O170" s="38">
        <v>0</v>
      </c>
      <c r="P170" s="38"/>
      <c r="Q170" s="38"/>
      <c r="R170" s="38"/>
      <c r="S170" s="38"/>
      <c r="T170" s="22">
        <f>IF(F170&lt;&gt;0,G170/F170,"")</f>
        <v>0</v>
      </c>
    </row>
    <row r="171" spans="1:190" ht="15">
      <c r="A171" s="95"/>
      <c r="B171" s="26"/>
      <c r="C171" s="27">
        <v>80110</v>
      </c>
      <c r="D171" s="28" t="s">
        <v>163</v>
      </c>
      <c r="E171" s="25"/>
      <c r="F171" s="30">
        <f aca="true" t="shared" si="65" ref="F171:Q171">SUM(F172:F174)</f>
        <v>95932</v>
      </c>
      <c r="G171" s="30">
        <f t="shared" si="65"/>
        <v>74290</v>
      </c>
      <c r="H171" s="30">
        <f t="shared" si="65"/>
        <v>74290</v>
      </c>
      <c r="I171" s="30">
        <f t="shared" si="65"/>
        <v>74290</v>
      </c>
      <c r="J171" s="30">
        <f t="shared" si="65"/>
        <v>0</v>
      </c>
      <c r="K171" s="30">
        <f t="shared" si="65"/>
        <v>0</v>
      </c>
      <c r="L171" s="30">
        <f t="shared" si="65"/>
        <v>0</v>
      </c>
      <c r="M171" s="30">
        <f t="shared" si="65"/>
        <v>0</v>
      </c>
      <c r="N171" s="30">
        <f t="shared" si="65"/>
        <v>0</v>
      </c>
      <c r="O171" s="30">
        <f t="shared" si="65"/>
        <v>0</v>
      </c>
      <c r="P171" s="30">
        <f t="shared" si="65"/>
        <v>0</v>
      </c>
      <c r="Q171" s="30">
        <f t="shared" si="65"/>
        <v>0</v>
      </c>
      <c r="R171" s="30"/>
      <c r="S171" s="30">
        <f>SUM(S172:S174)</f>
        <v>0</v>
      </c>
      <c r="T171" s="22">
        <f t="shared" si="60"/>
        <v>0.7744027019138556</v>
      </c>
      <c r="BW171" s="36"/>
      <c r="BX171" s="36"/>
      <c r="BY171" s="36"/>
      <c r="BZ171" s="36"/>
      <c r="CA171" s="36"/>
      <c r="CB171" s="36"/>
      <c r="CC171" s="36"/>
      <c r="CD171" s="36"/>
      <c r="CE171" s="36"/>
      <c r="CF171" s="36"/>
      <c r="CG171" s="36"/>
      <c r="CH171" s="36"/>
      <c r="CI171" s="36"/>
      <c r="CJ171" s="36"/>
      <c r="CK171" s="36"/>
      <c r="CL171" s="36"/>
      <c r="CM171" s="36"/>
      <c r="CN171" s="36"/>
      <c r="CO171" s="36"/>
      <c r="CP171" s="36"/>
      <c r="CQ171" s="36"/>
      <c r="CR171" s="36"/>
      <c r="CS171" s="36"/>
      <c r="CT171" s="36"/>
      <c r="CU171" s="36"/>
      <c r="CV171" s="36"/>
      <c r="CW171" s="36"/>
      <c r="CX171" s="36"/>
      <c r="CY171" s="36"/>
      <c r="CZ171" s="36"/>
      <c r="DA171" s="36"/>
      <c r="DB171" s="36"/>
      <c r="DC171" s="36"/>
      <c r="DD171" s="36"/>
      <c r="DE171" s="36"/>
      <c r="DF171" s="36"/>
      <c r="DG171" s="36"/>
      <c r="DH171" s="36"/>
      <c r="DI171" s="36"/>
      <c r="DJ171" s="36"/>
      <c r="DK171" s="36"/>
      <c r="DL171" s="36"/>
      <c r="DM171" s="36"/>
      <c r="DN171" s="36"/>
      <c r="DO171" s="36"/>
      <c r="DP171" s="36"/>
      <c r="DQ171" s="36"/>
      <c r="DR171" s="36"/>
      <c r="DS171" s="36"/>
      <c r="DT171" s="36"/>
      <c r="DU171" s="36"/>
      <c r="DV171" s="36"/>
      <c r="DW171" s="36"/>
      <c r="DX171" s="36"/>
      <c r="DY171" s="36"/>
      <c r="DZ171" s="36"/>
      <c r="EA171" s="36"/>
      <c r="EB171" s="36"/>
      <c r="EC171" s="36"/>
      <c r="ED171" s="36"/>
      <c r="EE171" s="36"/>
      <c r="EF171" s="36"/>
      <c r="EG171" s="36"/>
      <c r="EH171" s="36"/>
      <c r="EI171" s="36"/>
      <c r="EJ171" s="36"/>
      <c r="EK171" s="36"/>
      <c r="EL171" s="36"/>
      <c r="EM171" s="36"/>
      <c r="EN171" s="36"/>
      <c r="EO171" s="36"/>
      <c r="EP171" s="36"/>
      <c r="EQ171" s="36"/>
      <c r="ER171" s="36"/>
      <c r="ES171" s="36"/>
      <c r="ET171" s="36"/>
      <c r="EU171" s="36"/>
      <c r="EV171" s="36"/>
      <c r="EW171" s="36"/>
      <c r="EX171" s="36"/>
      <c r="EY171" s="36"/>
      <c r="EZ171" s="36"/>
      <c r="FA171" s="36"/>
      <c r="FB171" s="36"/>
      <c r="FC171" s="36"/>
      <c r="FD171" s="36"/>
      <c r="FE171" s="36"/>
      <c r="FF171" s="36"/>
      <c r="FG171" s="36"/>
      <c r="FH171" s="36"/>
      <c r="FI171" s="36"/>
      <c r="FJ171" s="36"/>
      <c r="FK171" s="36"/>
      <c r="FL171" s="36"/>
      <c r="FM171" s="36"/>
      <c r="FN171" s="36"/>
      <c r="FO171" s="36"/>
      <c r="FP171" s="36"/>
      <c r="FQ171" s="36"/>
      <c r="FR171" s="36"/>
      <c r="FS171" s="36"/>
      <c r="FT171" s="36"/>
      <c r="FU171" s="36"/>
      <c r="FV171" s="36"/>
      <c r="FW171" s="36"/>
      <c r="FX171" s="36"/>
      <c r="FY171" s="36"/>
      <c r="FZ171" s="36"/>
      <c r="GA171" s="36"/>
      <c r="GB171" s="36"/>
      <c r="GC171" s="36"/>
      <c r="GD171" s="36"/>
      <c r="GE171" s="36"/>
      <c r="GF171" s="36"/>
      <c r="GG171" s="36"/>
      <c r="GH171" s="36"/>
    </row>
    <row r="172" spans="1:190" s="69" customFormat="1" ht="76.5">
      <c r="A172" s="95"/>
      <c r="B172" s="26"/>
      <c r="C172" s="27"/>
      <c r="D172" s="23" t="s">
        <v>54</v>
      </c>
      <c r="E172" s="25" t="s">
        <v>55</v>
      </c>
      <c r="F172" s="30">
        <v>49850</v>
      </c>
      <c r="G172" s="21">
        <f>SUM(H172+M172)</f>
        <v>62160</v>
      </c>
      <c r="H172" s="21">
        <f>SUM(I172:L172)</f>
        <v>62160</v>
      </c>
      <c r="I172" s="29">
        <v>62160</v>
      </c>
      <c r="J172" s="38"/>
      <c r="K172" s="29">
        <v>0</v>
      </c>
      <c r="L172" s="29"/>
      <c r="M172" s="21">
        <f>SUM(N172:S172)</f>
        <v>0</v>
      </c>
      <c r="N172" s="29"/>
      <c r="O172" s="29"/>
      <c r="P172" s="29"/>
      <c r="Q172" s="29"/>
      <c r="R172" s="29"/>
      <c r="S172" s="29"/>
      <c r="T172" s="22">
        <f t="shared" si="60"/>
        <v>1.2469408224674021</v>
      </c>
      <c r="BW172" s="72"/>
      <c r="BX172" s="72"/>
      <c r="BY172" s="72"/>
      <c r="BZ172" s="72"/>
      <c r="CA172" s="72"/>
      <c r="CB172" s="72"/>
      <c r="CC172" s="72"/>
      <c r="CD172" s="72"/>
      <c r="CE172" s="72"/>
      <c r="CF172" s="72"/>
      <c r="CG172" s="72"/>
      <c r="CH172" s="72"/>
      <c r="CI172" s="72"/>
      <c r="CJ172" s="72"/>
      <c r="CK172" s="72"/>
      <c r="CL172" s="72"/>
      <c r="CM172" s="72"/>
      <c r="CN172" s="72"/>
      <c r="CO172" s="72"/>
      <c r="CP172" s="72"/>
      <c r="CQ172" s="72"/>
      <c r="CR172" s="72"/>
      <c r="CS172" s="72"/>
      <c r="CT172" s="72"/>
      <c r="CU172" s="72"/>
      <c r="CV172" s="72"/>
      <c r="CW172" s="72"/>
      <c r="CX172" s="72"/>
      <c r="CY172" s="72"/>
      <c r="CZ172" s="72"/>
      <c r="DA172" s="72"/>
      <c r="DB172" s="72"/>
      <c r="DC172" s="72"/>
      <c r="DD172" s="72"/>
      <c r="DE172" s="72"/>
      <c r="DF172" s="72"/>
      <c r="DG172" s="72"/>
      <c r="DH172" s="72"/>
      <c r="DI172" s="72"/>
      <c r="DJ172" s="72"/>
      <c r="DK172" s="72"/>
      <c r="DL172" s="72"/>
      <c r="DM172" s="72"/>
      <c r="DN172" s="72"/>
      <c r="DO172" s="72"/>
      <c r="DP172" s="72"/>
      <c r="DQ172" s="72"/>
      <c r="DR172" s="72"/>
      <c r="DS172" s="72"/>
      <c r="DT172" s="72"/>
      <c r="DU172" s="72"/>
      <c r="DV172" s="72"/>
      <c r="DW172" s="72"/>
      <c r="DX172" s="72"/>
      <c r="DY172" s="72"/>
      <c r="DZ172" s="72"/>
      <c r="EA172" s="72"/>
      <c r="EB172" s="72"/>
      <c r="EC172" s="72"/>
      <c r="ED172" s="72"/>
      <c r="EE172" s="72"/>
      <c r="EF172" s="72"/>
      <c r="EG172" s="72"/>
      <c r="EH172" s="72"/>
      <c r="EI172" s="72"/>
      <c r="EJ172" s="72"/>
      <c r="EK172" s="72"/>
      <c r="EL172" s="72"/>
      <c r="EM172" s="72"/>
      <c r="EN172" s="72"/>
      <c r="EO172" s="72"/>
      <c r="EP172" s="72"/>
      <c r="EQ172" s="72"/>
      <c r="ER172" s="72"/>
      <c r="ES172" s="72"/>
      <c r="ET172" s="72"/>
      <c r="EU172" s="72"/>
      <c r="EV172" s="72"/>
      <c r="EW172" s="72"/>
      <c r="EX172" s="72"/>
      <c r="EY172" s="72"/>
      <c r="EZ172" s="72"/>
      <c r="FA172" s="72"/>
      <c r="FB172" s="72"/>
      <c r="FC172" s="72"/>
      <c r="FD172" s="72"/>
      <c r="FE172" s="72"/>
      <c r="FF172" s="72"/>
      <c r="FG172" s="72"/>
      <c r="FH172" s="72"/>
      <c r="FI172" s="72"/>
      <c r="FJ172" s="72"/>
      <c r="FK172" s="72"/>
      <c r="FL172" s="72"/>
      <c r="FM172" s="72"/>
      <c r="FN172" s="72"/>
      <c r="FO172" s="72"/>
      <c r="FP172" s="72"/>
      <c r="FQ172" s="72"/>
      <c r="FR172" s="72"/>
      <c r="FS172" s="72"/>
      <c r="FT172" s="72"/>
      <c r="FU172" s="72"/>
      <c r="FV172" s="72"/>
      <c r="FW172" s="72"/>
      <c r="FX172" s="72"/>
      <c r="FY172" s="72"/>
      <c r="FZ172" s="72"/>
      <c r="GA172" s="72"/>
      <c r="GB172" s="72"/>
      <c r="GC172" s="72"/>
      <c r="GD172" s="72"/>
      <c r="GE172" s="72"/>
      <c r="GF172" s="72"/>
      <c r="GG172" s="72"/>
      <c r="GH172" s="72"/>
    </row>
    <row r="173" spans="1:20" s="69" customFormat="1" ht="14.25">
      <c r="A173" s="101">
        <v>8</v>
      </c>
      <c r="B173" s="31"/>
      <c r="C173" s="32"/>
      <c r="D173" s="23" t="s">
        <v>76</v>
      </c>
      <c r="E173" s="24" t="s">
        <v>59</v>
      </c>
      <c r="F173" s="30">
        <v>16955</v>
      </c>
      <c r="G173" s="21">
        <f>SUM(H173+M173)</f>
        <v>12130</v>
      </c>
      <c r="H173" s="21">
        <f>SUM(I173:L173)</f>
        <v>12130</v>
      </c>
      <c r="I173" s="38">
        <v>12130</v>
      </c>
      <c r="J173" s="33"/>
      <c r="K173" s="38"/>
      <c r="L173" s="38"/>
      <c r="M173" s="21">
        <f>SUM(N173:S173)</f>
        <v>0</v>
      </c>
      <c r="N173" s="38"/>
      <c r="O173" s="38"/>
      <c r="P173" s="38"/>
      <c r="Q173" s="38"/>
      <c r="R173" s="38"/>
      <c r="S173" s="38"/>
      <c r="T173" s="22">
        <f t="shared" si="60"/>
        <v>0.7154231790032439</v>
      </c>
    </row>
    <row r="174" spans="1:20" s="69" customFormat="1" ht="14.25">
      <c r="A174" s="101"/>
      <c r="B174" s="31"/>
      <c r="C174" s="32"/>
      <c r="D174" s="23" t="s">
        <v>152</v>
      </c>
      <c r="E174" s="24" t="s">
        <v>34</v>
      </c>
      <c r="F174" s="30">
        <v>29127</v>
      </c>
      <c r="G174" s="21">
        <f>SUM(H174+M174)</f>
        <v>0</v>
      </c>
      <c r="H174" s="21">
        <f>SUM(I174:L174)</f>
        <v>0</v>
      </c>
      <c r="I174" s="38">
        <v>0</v>
      </c>
      <c r="J174" s="33"/>
      <c r="K174" s="29"/>
      <c r="L174" s="38"/>
      <c r="M174" s="21">
        <f>SUM(N174:S174)</f>
        <v>0</v>
      </c>
      <c r="N174" s="38"/>
      <c r="O174" s="38"/>
      <c r="P174" s="38"/>
      <c r="Q174" s="38"/>
      <c r="R174" s="38"/>
      <c r="S174" s="38"/>
      <c r="T174" s="22">
        <f t="shared" si="60"/>
        <v>0</v>
      </c>
    </row>
    <row r="175" spans="1:190" ht="15">
      <c r="A175" s="101"/>
      <c r="B175" s="26"/>
      <c r="C175" s="27">
        <v>80120</v>
      </c>
      <c r="D175" s="28" t="s">
        <v>164</v>
      </c>
      <c r="E175" s="25"/>
      <c r="F175" s="30">
        <f>SUM(F176:F180)</f>
        <v>280003</v>
      </c>
      <c r="G175" s="30">
        <f aca="true" t="shared" si="66" ref="G175:M175">SUM(G176:G180)</f>
        <v>815907</v>
      </c>
      <c r="H175" s="30">
        <f t="shared" si="66"/>
        <v>74750</v>
      </c>
      <c r="I175" s="30">
        <f t="shared" si="66"/>
        <v>74750</v>
      </c>
      <c r="J175" s="30">
        <f t="shared" si="66"/>
        <v>0</v>
      </c>
      <c r="K175" s="30">
        <f t="shared" si="66"/>
        <v>0</v>
      </c>
      <c r="L175" s="30">
        <f t="shared" si="66"/>
        <v>0</v>
      </c>
      <c r="M175" s="30">
        <f t="shared" si="66"/>
        <v>741157</v>
      </c>
      <c r="N175" s="30">
        <f>SUM(N176:N180)</f>
        <v>0</v>
      </c>
      <c r="O175" s="30">
        <f>SUM(O176:O180)</f>
        <v>741157</v>
      </c>
      <c r="P175" s="30">
        <f>SUM(P176:P180)</f>
        <v>0</v>
      </c>
      <c r="Q175" s="30">
        <f>SUM(Q176:Q180)</f>
        <v>0</v>
      </c>
      <c r="R175" s="30"/>
      <c r="S175" s="30">
        <f>SUM(S176:S180)</f>
        <v>0</v>
      </c>
      <c r="T175" s="22">
        <f t="shared" si="60"/>
        <v>2.9139223508319554</v>
      </c>
      <c r="BW175" s="39"/>
      <c r="BX175" s="39"/>
      <c r="BY175" s="39"/>
      <c r="BZ175" s="39"/>
      <c r="CA175" s="39"/>
      <c r="CB175" s="39"/>
      <c r="CC175" s="39"/>
      <c r="CD175" s="39"/>
      <c r="CE175" s="39"/>
      <c r="CF175" s="39"/>
      <c r="CG175" s="39"/>
      <c r="CH175" s="39"/>
      <c r="CI175" s="39"/>
      <c r="CJ175" s="39"/>
      <c r="CK175" s="39"/>
      <c r="CL175" s="39"/>
      <c r="CM175" s="39"/>
      <c r="CN175" s="39"/>
      <c r="CO175" s="39"/>
      <c r="CP175" s="39"/>
      <c r="CQ175" s="39"/>
      <c r="CR175" s="39"/>
      <c r="CS175" s="39"/>
      <c r="CT175" s="39"/>
      <c r="CU175" s="39"/>
      <c r="CV175" s="39"/>
      <c r="CW175" s="39"/>
      <c r="CX175" s="39"/>
      <c r="CY175" s="39"/>
      <c r="CZ175" s="39"/>
      <c r="DA175" s="39"/>
      <c r="DB175" s="39"/>
      <c r="DC175" s="39"/>
      <c r="DD175" s="39"/>
      <c r="DE175" s="39"/>
      <c r="DF175" s="39"/>
      <c r="DG175" s="39"/>
      <c r="DH175" s="39"/>
      <c r="DI175" s="39"/>
      <c r="DJ175" s="39"/>
      <c r="DK175" s="39"/>
      <c r="DL175" s="39"/>
      <c r="DM175" s="39"/>
      <c r="DN175" s="39"/>
      <c r="DO175" s="39"/>
      <c r="DP175" s="39"/>
      <c r="DQ175" s="39"/>
      <c r="DR175" s="39"/>
      <c r="DS175" s="39"/>
      <c r="DT175" s="39"/>
      <c r="DU175" s="39"/>
      <c r="DV175" s="39"/>
      <c r="DW175" s="39"/>
      <c r="DX175" s="39"/>
      <c r="DY175" s="39"/>
      <c r="DZ175" s="39"/>
      <c r="EA175" s="39"/>
      <c r="EB175" s="39"/>
      <c r="EC175" s="39"/>
      <c r="ED175" s="39"/>
      <c r="EE175" s="39"/>
      <c r="EF175" s="39"/>
      <c r="EG175" s="39"/>
      <c r="EH175" s="39"/>
      <c r="EI175" s="39"/>
      <c r="EJ175" s="39"/>
      <c r="EK175" s="39"/>
      <c r="EL175" s="39"/>
      <c r="EM175" s="39"/>
      <c r="EN175" s="39"/>
      <c r="EO175" s="39"/>
      <c r="EP175" s="39"/>
      <c r="EQ175" s="39"/>
      <c r="ER175" s="39"/>
      <c r="ES175" s="39"/>
      <c r="ET175" s="39"/>
      <c r="EU175" s="39"/>
      <c r="EV175" s="39"/>
      <c r="EW175" s="39"/>
      <c r="EX175" s="39"/>
      <c r="EY175" s="39"/>
      <c r="EZ175" s="39"/>
      <c r="FA175" s="39"/>
      <c r="FB175" s="39"/>
      <c r="FC175" s="39"/>
      <c r="FD175" s="39"/>
      <c r="FE175" s="39"/>
      <c r="FF175" s="39"/>
      <c r="FG175" s="39"/>
      <c r="FH175" s="39"/>
      <c r="FI175" s="39"/>
      <c r="FJ175" s="39"/>
      <c r="FK175" s="39"/>
      <c r="FL175" s="39"/>
      <c r="FM175" s="39"/>
      <c r="FN175" s="39"/>
      <c r="FO175" s="39"/>
      <c r="FP175" s="39"/>
      <c r="FQ175" s="39"/>
      <c r="FR175" s="39"/>
      <c r="FS175" s="39"/>
      <c r="FT175" s="39"/>
      <c r="FU175" s="39"/>
      <c r="FV175" s="39"/>
      <c r="FW175" s="39"/>
      <c r="FX175" s="39"/>
      <c r="FY175" s="39"/>
      <c r="FZ175" s="39"/>
      <c r="GA175" s="39"/>
      <c r="GB175" s="39"/>
      <c r="GC175" s="39"/>
      <c r="GD175" s="39"/>
      <c r="GE175" s="39"/>
      <c r="GF175" s="39"/>
      <c r="GG175" s="39"/>
      <c r="GH175" s="39"/>
    </row>
    <row r="176" spans="1:190" ht="15">
      <c r="A176" s="101"/>
      <c r="B176" s="26"/>
      <c r="C176" s="27"/>
      <c r="D176" s="23" t="s">
        <v>69</v>
      </c>
      <c r="E176" s="25" t="s">
        <v>70</v>
      </c>
      <c r="F176" s="30">
        <v>650</v>
      </c>
      <c r="G176" s="21">
        <f>SUM(H176+M176)</f>
        <v>650</v>
      </c>
      <c r="H176" s="21">
        <f>SUM(I176:L176)</f>
        <v>650</v>
      </c>
      <c r="I176" s="29">
        <v>650</v>
      </c>
      <c r="J176" s="33"/>
      <c r="K176" s="29"/>
      <c r="L176" s="29"/>
      <c r="M176" s="21">
        <f>SUM(N176:S176)</f>
        <v>0</v>
      </c>
      <c r="N176" s="29"/>
      <c r="O176" s="29"/>
      <c r="P176" s="29"/>
      <c r="Q176" s="29"/>
      <c r="R176" s="29"/>
      <c r="S176" s="29"/>
      <c r="T176" s="22">
        <f>IF(F176&lt;&gt;0,G176/F176,"")</f>
        <v>1</v>
      </c>
      <c r="BW176" s="39"/>
      <c r="BX176" s="39"/>
      <c r="BY176" s="39"/>
      <c r="BZ176" s="39"/>
      <c r="CA176" s="39"/>
      <c r="CB176" s="39"/>
      <c r="CC176" s="39"/>
      <c r="CD176" s="39"/>
      <c r="CE176" s="39"/>
      <c r="CF176" s="39"/>
      <c r="CG176" s="39"/>
      <c r="CH176" s="39"/>
      <c r="CI176" s="39"/>
      <c r="CJ176" s="39"/>
      <c r="CK176" s="39"/>
      <c r="CL176" s="39"/>
      <c r="CM176" s="39"/>
      <c r="CN176" s="39"/>
      <c r="CO176" s="39"/>
      <c r="CP176" s="39"/>
      <c r="CQ176" s="39"/>
      <c r="CR176" s="39"/>
      <c r="CS176" s="39"/>
      <c r="CT176" s="39"/>
      <c r="CU176" s="39"/>
      <c r="CV176" s="39"/>
      <c r="CW176" s="39"/>
      <c r="CX176" s="39"/>
      <c r="CY176" s="39"/>
      <c r="CZ176" s="39"/>
      <c r="DA176" s="39"/>
      <c r="DB176" s="39"/>
      <c r="DC176" s="39"/>
      <c r="DD176" s="39"/>
      <c r="DE176" s="39"/>
      <c r="DF176" s="39"/>
      <c r="DG176" s="39"/>
      <c r="DH176" s="39"/>
      <c r="DI176" s="39"/>
      <c r="DJ176" s="39"/>
      <c r="DK176" s="39"/>
      <c r="DL176" s="39"/>
      <c r="DM176" s="39"/>
      <c r="DN176" s="39"/>
      <c r="DO176" s="39"/>
      <c r="DP176" s="39"/>
      <c r="DQ176" s="39"/>
      <c r="DR176" s="39"/>
      <c r="DS176" s="39"/>
      <c r="DT176" s="39"/>
      <c r="DU176" s="39"/>
      <c r="DV176" s="39"/>
      <c r="DW176" s="39"/>
      <c r="DX176" s="39"/>
      <c r="DY176" s="39"/>
      <c r="DZ176" s="39"/>
      <c r="EA176" s="39"/>
      <c r="EB176" s="39"/>
      <c r="EC176" s="39"/>
      <c r="ED176" s="39"/>
      <c r="EE176" s="39"/>
      <c r="EF176" s="39"/>
      <c r="EG176" s="39"/>
      <c r="EH176" s="39"/>
      <c r="EI176" s="39"/>
      <c r="EJ176" s="39"/>
      <c r="EK176" s="39"/>
      <c r="EL176" s="39"/>
      <c r="EM176" s="39"/>
      <c r="EN176" s="39"/>
      <c r="EO176" s="39"/>
      <c r="EP176" s="39"/>
      <c r="EQ176" s="39"/>
      <c r="ER176" s="39"/>
      <c r="ES176" s="39"/>
      <c r="ET176" s="39"/>
      <c r="EU176" s="39"/>
      <c r="EV176" s="39"/>
      <c r="EW176" s="39"/>
      <c r="EX176" s="39"/>
      <c r="EY176" s="39"/>
      <c r="EZ176" s="39"/>
      <c r="FA176" s="39"/>
      <c r="FB176" s="39"/>
      <c r="FC176" s="39"/>
      <c r="FD176" s="39"/>
      <c r="FE176" s="39"/>
      <c r="FF176" s="39"/>
      <c r="FG176" s="39"/>
      <c r="FH176" s="39"/>
      <c r="FI176" s="39"/>
      <c r="FJ176" s="39"/>
      <c r="FK176" s="39"/>
      <c r="FL176" s="39"/>
      <c r="FM176" s="39"/>
      <c r="FN176" s="39"/>
      <c r="FO176" s="39"/>
      <c r="FP176" s="39"/>
      <c r="FQ176" s="39"/>
      <c r="FR176" s="39"/>
      <c r="FS176" s="39"/>
      <c r="FT176" s="39"/>
      <c r="FU176" s="39"/>
      <c r="FV176" s="39"/>
      <c r="FW176" s="39"/>
      <c r="FX176" s="39"/>
      <c r="FY176" s="39"/>
      <c r="FZ176" s="39"/>
      <c r="GA176" s="39"/>
      <c r="GB176" s="39"/>
      <c r="GC176" s="39"/>
      <c r="GD176" s="39"/>
      <c r="GE176" s="39"/>
      <c r="GF176" s="39"/>
      <c r="GG176" s="39"/>
      <c r="GH176" s="39"/>
    </row>
    <row r="177" spans="1:190" ht="76.5">
      <c r="A177" s="101"/>
      <c r="B177" s="26"/>
      <c r="C177" s="27"/>
      <c r="D177" s="23" t="s">
        <v>54</v>
      </c>
      <c r="E177" s="25" t="s">
        <v>55</v>
      </c>
      <c r="F177" s="30">
        <v>49880</v>
      </c>
      <c r="G177" s="21">
        <f>SUM(H177+M177)</f>
        <v>59000</v>
      </c>
      <c r="H177" s="21">
        <f>SUM(I177:L177)</f>
        <v>59000</v>
      </c>
      <c r="I177" s="29">
        <v>59000</v>
      </c>
      <c r="J177" s="33"/>
      <c r="K177" s="29"/>
      <c r="L177" s="29"/>
      <c r="M177" s="21">
        <f>SUM(N177:S177)</f>
        <v>0</v>
      </c>
      <c r="N177" s="29"/>
      <c r="O177" s="29"/>
      <c r="P177" s="29"/>
      <c r="Q177" s="29"/>
      <c r="R177" s="29"/>
      <c r="S177" s="29"/>
      <c r="T177" s="22">
        <f t="shared" si="60"/>
        <v>1.1828388131515637</v>
      </c>
      <c r="BW177" s="39"/>
      <c r="BX177" s="39"/>
      <c r="BY177" s="39"/>
      <c r="BZ177" s="39"/>
      <c r="CA177" s="39"/>
      <c r="CB177" s="39"/>
      <c r="CC177" s="39"/>
      <c r="CD177" s="39"/>
      <c r="CE177" s="39"/>
      <c r="CF177" s="39"/>
      <c r="CG177" s="39"/>
      <c r="CH177" s="39"/>
      <c r="CI177" s="39"/>
      <c r="CJ177" s="39"/>
      <c r="CK177" s="39"/>
      <c r="CL177" s="39"/>
      <c r="CM177" s="39"/>
      <c r="CN177" s="39"/>
      <c r="CO177" s="39"/>
      <c r="CP177" s="39"/>
      <c r="CQ177" s="39"/>
      <c r="CR177" s="39"/>
      <c r="CS177" s="39"/>
      <c r="CT177" s="39"/>
      <c r="CU177" s="39"/>
      <c r="CV177" s="39"/>
      <c r="CW177" s="39"/>
      <c r="CX177" s="39"/>
      <c r="CY177" s="39"/>
      <c r="CZ177" s="39"/>
      <c r="DA177" s="39"/>
      <c r="DB177" s="39"/>
      <c r="DC177" s="39"/>
      <c r="DD177" s="39"/>
      <c r="DE177" s="39"/>
      <c r="DF177" s="39"/>
      <c r="DG177" s="39"/>
      <c r="DH177" s="39"/>
      <c r="DI177" s="39"/>
      <c r="DJ177" s="39"/>
      <c r="DK177" s="39"/>
      <c r="DL177" s="39"/>
      <c r="DM177" s="39"/>
      <c r="DN177" s="39"/>
      <c r="DO177" s="39"/>
      <c r="DP177" s="39"/>
      <c r="DQ177" s="39"/>
      <c r="DR177" s="39"/>
      <c r="DS177" s="39"/>
      <c r="DT177" s="39"/>
      <c r="DU177" s="39"/>
      <c r="DV177" s="39"/>
      <c r="DW177" s="39"/>
      <c r="DX177" s="39"/>
      <c r="DY177" s="39"/>
      <c r="DZ177" s="39"/>
      <c r="EA177" s="39"/>
      <c r="EB177" s="39"/>
      <c r="EC177" s="39"/>
      <c r="ED177" s="39"/>
      <c r="EE177" s="39"/>
      <c r="EF177" s="39"/>
      <c r="EG177" s="39"/>
      <c r="EH177" s="39"/>
      <c r="EI177" s="39"/>
      <c r="EJ177" s="39"/>
      <c r="EK177" s="39"/>
      <c r="EL177" s="39"/>
      <c r="EM177" s="39"/>
      <c r="EN177" s="39"/>
      <c r="EO177" s="39"/>
      <c r="EP177" s="39"/>
      <c r="EQ177" s="39"/>
      <c r="ER177" s="39"/>
      <c r="ES177" s="39"/>
      <c r="ET177" s="39"/>
      <c r="EU177" s="39"/>
      <c r="EV177" s="39"/>
      <c r="EW177" s="39"/>
      <c r="EX177" s="39"/>
      <c r="EY177" s="39"/>
      <c r="EZ177" s="39"/>
      <c r="FA177" s="39"/>
      <c r="FB177" s="39"/>
      <c r="FC177" s="39"/>
      <c r="FD177" s="39"/>
      <c r="FE177" s="39"/>
      <c r="FF177" s="39"/>
      <c r="FG177" s="39"/>
      <c r="FH177" s="39"/>
      <c r="FI177" s="39"/>
      <c r="FJ177" s="39"/>
      <c r="FK177" s="39"/>
      <c r="FL177" s="39"/>
      <c r="FM177" s="39"/>
      <c r="FN177" s="39"/>
      <c r="FO177" s="39"/>
      <c r="FP177" s="39"/>
      <c r="FQ177" s="39"/>
      <c r="FR177" s="39"/>
      <c r="FS177" s="39"/>
      <c r="FT177" s="39"/>
      <c r="FU177" s="39"/>
      <c r="FV177" s="39"/>
      <c r="FW177" s="39"/>
      <c r="FX177" s="39"/>
      <c r="FY177" s="39"/>
      <c r="FZ177" s="39"/>
      <c r="GA177" s="39"/>
      <c r="GB177" s="39"/>
      <c r="GC177" s="39"/>
      <c r="GD177" s="39"/>
      <c r="GE177" s="39"/>
      <c r="GF177" s="39"/>
      <c r="GG177" s="39"/>
      <c r="GH177" s="39"/>
    </row>
    <row r="178" spans="1:190" ht="15">
      <c r="A178" s="101"/>
      <c r="B178" s="26"/>
      <c r="C178" s="27"/>
      <c r="D178" s="23" t="s">
        <v>76</v>
      </c>
      <c r="E178" s="24" t="s">
        <v>59</v>
      </c>
      <c r="F178" s="30">
        <v>18398</v>
      </c>
      <c r="G178" s="21">
        <f>SUM(H178+M178)</f>
        <v>15100</v>
      </c>
      <c r="H178" s="21">
        <f>SUM(I178:L178)</f>
        <v>15100</v>
      </c>
      <c r="I178" s="29">
        <v>15100</v>
      </c>
      <c r="J178" s="33"/>
      <c r="K178" s="29"/>
      <c r="L178" s="29"/>
      <c r="M178" s="21">
        <f>SUM(N178:S178)</f>
        <v>0</v>
      </c>
      <c r="N178" s="29"/>
      <c r="O178" s="29"/>
      <c r="P178" s="29"/>
      <c r="Q178" s="29"/>
      <c r="R178" s="29"/>
      <c r="S178" s="29"/>
      <c r="T178" s="22">
        <f t="shared" si="60"/>
        <v>0.8207413849331449</v>
      </c>
      <c r="BW178" s="39"/>
      <c r="BX178" s="39"/>
      <c r="BY178" s="39"/>
      <c r="BZ178" s="39"/>
      <c r="CA178" s="39"/>
      <c r="CB178" s="39"/>
      <c r="CC178" s="39"/>
      <c r="CD178" s="39"/>
      <c r="CE178" s="39"/>
      <c r="CF178" s="39"/>
      <c r="CG178" s="39"/>
      <c r="CH178" s="39"/>
      <c r="CI178" s="39"/>
      <c r="CJ178" s="39"/>
      <c r="CK178" s="39"/>
      <c r="CL178" s="39"/>
      <c r="CM178" s="39"/>
      <c r="CN178" s="39"/>
      <c r="CO178" s="39"/>
      <c r="CP178" s="39"/>
      <c r="CQ178" s="39"/>
      <c r="CR178" s="39"/>
      <c r="CS178" s="39"/>
      <c r="CT178" s="39"/>
      <c r="CU178" s="39"/>
      <c r="CV178" s="39"/>
      <c r="CW178" s="39"/>
      <c r="CX178" s="39"/>
      <c r="CY178" s="39"/>
      <c r="CZ178" s="39"/>
      <c r="DA178" s="39"/>
      <c r="DB178" s="39"/>
      <c r="DC178" s="39"/>
      <c r="DD178" s="39"/>
      <c r="DE178" s="39"/>
      <c r="DF178" s="39"/>
      <c r="DG178" s="39"/>
      <c r="DH178" s="39"/>
      <c r="DI178" s="39"/>
      <c r="DJ178" s="39"/>
      <c r="DK178" s="39"/>
      <c r="DL178" s="39"/>
      <c r="DM178" s="39"/>
      <c r="DN178" s="39"/>
      <c r="DO178" s="39"/>
      <c r="DP178" s="39"/>
      <c r="DQ178" s="39"/>
      <c r="DR178" s="39"/>
      <c r="DS178" s="39"/>
      <c r="DT178" s="39"/>
      <c r="DU178" s="39"/>
      <c r="DV178" s="39"/>
      <c r="DW178" s="39"/>
      <c r="DX178" s="39"/>
      <c r="DY178" s="39"/>
      <c r="DZ178" s="39"/>
      <c r="EA178" s="39"/>
      <c r="EB178" s="39"/>
      <c r="EC178" s="39"/>
      <c r="ED178" s="39"/>
      <c r="EE178" s="39"/>
      <c r="EF178" s="39"/>
      <c r="EG178" s="39"/>
      <c r="EH178" s="39"/>
      <c r="EI178" s="39"/>
      <c r="EJ178" s="39"/>
      <c r="EK178" s="39"/>
      <c r="EL178" s="39"/>
      <c r="EM178" s="39"/>
      <c r="EN178" s="39"/>
      <c r="EO178" s="39"/>
      <c r="EP178" s="39"/>
      <c r="EQ178" s="39"/>
      <c r="ER178" s="39"/>
      <c r="ES178" s="39"/>
      <c r="ET178" s="39"/>
      <c r="EU178" s="39"/>
      <c r="EV178" s="39"/>
      <c r="EW178" s="39"/>
      <c r="EX178" s="39"/>
      <c r="EY178" s="39"/>
      <c r="EZ178" s="39"/>
      <c r="FA178" s="39"/>
      <c r="FB178" s="39"/>
      <c r="FC178" s="39"/>
      <c r="FD178" s="39"/>
      <c r="FE178" s="39"/>
      <c r="FF178" s="39"/>
      <c r="FG178" s="39"/>
      <c r="FH178" s="39"/>
      <c r="FI178" s="39"/>
      <c r="FJ178" s="39"/>
      <c r="FK178" s="39"/>
      <c r="FL178" s="39"/>
      <c r="FM178" s="39"/>
      <c r="FN178" s="39"/>
      <c r="FO178" s="39"/>
      <c r="FP178" s="39"/>
      <c r="FQ178" s="39"/>
      <c r="FR178" s="39"/>
      <c r="FS178" s="39"/>
      <c r="FT178" s="39"/>
      <c r="FU178" s="39"/>
      <c r="FV178" s="39"/>
      <c r="FW178" s="39"/>
      <c r="FX178" s="39"/>
      <c r="FY178" s="39"/>
      <c r="FZ178" s="39"/>
      <c r="GA178" s="39"/>
      <c r="GB178" s="39"/>
      <c r="GC178" s="39"/>
      <c r="GD178" s="39"/>
      <c r="GE178" s="39"/>
      <c r="GF178" s="39"/>
      <c r="GG178" s="39"/>
      <c r="GH178" s="39"/>
    </row>
    <row r="179" spans="1:190" ht="15">
      <c r="A179" s="101"/>
      <c r="B179" s="26"/>
      <c r="C179" s="27"/>
      <c r="D179" s="23" t="s">
        <v>33</v>
      </c>
      <c r="E179" s="24" t="s">
        <v>34</v>
      </c>
      <c r="F179" s="30">
        <v>15942</v>
      </c>
      <c r="G179" s="21">
        <v>0</v>
      </c>
      <c r="H179" s="21">
        <v>0</v>
      </c>
      <c r="I179" s="29">
        <v>0</v>
      </c>
      <c r="J179" s="33"/>
      <c r="K179" s="29"/>
      <c r="L179" s="29"/>
      <c r="M179" s="21">
        <f>SUM(N179:S179)</f>
        <v>0</v>
      </c>
      <c r="N179" s="29"/>
      <c r="O179" s="29"/>
      <c r="P179" s="29"/>
      <c r="Q179" s="29"/>
      <c r="R179" s="29"/>
      <c r="S179" s="29"/>
      <c r="T179" s="22">
        <f t="shared" si="60"/>
        <v>0</v>
      </c>
      <c r="BW179" s="39"/>
      <c r="BX179" s="39"/>
      <c r="BY179" s="39"/>
      <c r="BZ179" s="39"/>
      <c r="CA179" s="39"/>
      <c r="CB179" s="39"/>
      <c r="CC179" s="39"/>
      <c r="CD179" s="39"/>
      <c r="CE179" s="39"/>
      <c r="CF179" s="39"/>
      <c r="CG179" s="39"/>
      <c r="CH179" s="39"/>
      <c r="CI179" s="39"/>
      <c r="CJ179" s="39"/>
      <c r="CK179" s="39"/>
      <c r="CL179" s="39"/>
      <c r="CM179" s="39"/>
      <c r="CN179" s="39"/>
      <c r="CO179" s="39"/>
      <c r="CP179" s="39"/>
      <c r="CQ179" s="39"/>
      <c r="CR179" s="39"/>
      <c r="CS179" s="39"/>
      <c r="CT179" s="39"/>
      <c r="CU179" s="39"/>
      <c r="CV179" s="39"/>
      <c r="CW179" s="39"/>
      <c r="CX179" s="39"/>
      <c r="CY179" s="39"/>
      <c r="CZ179" s="39"/>
      <c r="DA179" s="39"/>
      <c r="DB179" s="39"/>
      <c r="DC179" s="39"/>
      <c r="DD179" s="39"/>
      <c r="DE179" s="39"/>
      <c r="DF179" s="39"/>
      <c r="DG179" s="39"/>
      <c r="DH179" s="39"/>
      <c r="DI179" s="39"/>
      <c r="DJ179" s="39"/>
      <c r="DK179" s="39"/>
      <c r="DL179" s="39"/>
      <c r="DM179" s="39"/>
      <c r="DN179" s="39"/>
      <c r="DO179" s="39"/>
      <c r="DP179" s="39"/>
      <c r="DQ179" s="39"/>
      <c r="DR179" s="39"/>
      <c r="DS179" s="39"/>
      <c r="DT179" s="39"/>
      <c r="DU179" s="39"/>
      <c r="DV179" s="39"/>
      <c r="DW179" s="39"/>
      <c r="DX179" s="39"/>
      <c r="DY179" s="39"/>
      <c r="DZ179" s="39"/>
      <c r="EA179" s="39"/>
      <c r="EB179" s="39"/>
      <c r="EC179" s="39"/>
      <c r="ED179" s="39"/>
      <c r="EE179" s="39"/>
      <c r="EF179" s="39"/>
      <c r="EG179" s="39"/>
      <c r="EH179" s="39"/>
      <c r="EI179" s="39"/>
      <c r="EJ179" s="39"/>
      <c r="EK179" s="39"/>
      <c r="EL179" s="39"/>
      <c r="EM179" s="39"/>
      <c r="EN179" s="39"/>
      <c r="EO179" s="39"/>
      <c r="EP179" s="39"/>
      <c r="EQ179" s="39"/>
      <c r="ER179" s="39"/>
      <c r="ES179" s="39"/>
      <c r="ET179" s="39"/>
      <c r="EU179" s="39"/>
      <c r="EV179" s="39"/>
      <c r="EW179" s="39"/>
      <c r="EX179" s="39"/>
      <c r="EY179" s="39"/>
      <c r="EZ179" s="39"/>
      <c r="FA179" s="39"/>
      <c r="FB179" s="39"/>
      <c r="FC179" s="39"/>
      <c r="FD179" s="39"/>
      <c r="FE179" s="39"/>
      <c r="FF179" s="39"/>
      <c r="FG179" s="39"/>
      <c r="FH179" s="39"/>
      <c r="FI179" s="39"/>
      <c r="FJ179" s="39"/>
      <c r="FK179" s="39"/>
      <c r="FL179" s="39"/>
      <c r="FM179" s="39"/>
      <c r="FN179" s="39"/>
      <c r="FO179" s="39"/>
      <c r="FP179" s="39"/>
      <c r="FQ179" s="39"/>
      <c r="FR179" s="39"/>
      <c r="FS179" s="39"/>
      <c r="FT179" s="39"/>
      <c r="FU179" s="39"/>
      <c r="FV179" s="39"/>
      <c r="FW179" s="39"/>
      <c r="FX179" s="39"/>
      <c r="FY179" s="39"/>
      <c r="FZ179" s="39"/>
      <c r="GA179" s="39"/>
      <c r="GB179" s="39"/>
      <c r="GC179" s="39"/>
      <c r="GD179" s="39"/>
      <c r="GE179" s="39"/>
      <c r="GF179" s="39"/>
      <c r="GG179" s="39"/>
      <c r="GH179" s="39"/>
    </row>
    <row r="180" spans="1:190" ht="63.75">
      <c r="A180" s="101"/>
      <c r="B180" s="26"/>
      <c r="C180" s="27"/>
      <c r="D180" s="23" t="s">
        <v>165</v>
      </c>
      <c r="E180" s="24" t="s">
        <v>157</v>
      </c>
      <c r="F180" s="30">
        <v>195133</v>
      </c>
      <c r="G180" s="21">
        <f>SUM(H180+M180)</f>
        <v>741157</v>
      </c>
      <c r="H180" s="21"/>
      <c r="I180" s="29"/>
      <c r="J180" s="33"/>
      <c r="K180" s="29"/>
      <c r="L180" s="29"/>
      <c r="M180" s="21">
        <v>741157</v>
      </c>
      <c r="N180" s="29"/>
      <c r="O180" s="29">
        <v>741157</v>
      </c>
      <c r="P180" s="29"/>
      <c r="Q180" s="29"/>
      <c r="R180" s="29"/>
      <c r="S180" s="29"/>
      <c r="T180" s="22">
        <f t="shared" si="60"/>
        <v>3.798214551101044</v>
      </c>
      <c r="U180" s="75"/>
      <c r="V180" s="75"/>
      <c r="W180" s="75"/>
      <c r="X180" s="75"/>
      <c r="Y180" s="75"/>
      <c r="Z180" s="75"/>
      <c r="AA180" s="75"/>
      <c r="AB180" s="75"/>
      <c r="BW180" s="39"/>
      <c r="BX180" s="39"/>
      <c r="BY180" s="39"/>
      <c r="BZ180" s="39"/>
      <c r="CA180" s="39"/>
      <c r="CB180" s="39"/>
      <c r="CC180" s="39"/>
      <c r="CD180" s="39"/>
      <c r="CE180" s="39"/>
      <c r="CF180" s="39"/>
      <c r="CG180" s="39"/>
      <c r="CH180" s="39"/>
      <c r="CI180" s="39"/>
      <c r="CJ180" s="39"/>
      <c r="CK180" s="39"/>
      <c r="CL180" s="39"/>
      <c r="CM180" s="39"/>
      <c r="CN180" s="39"/>
      <c r="CO180" s="39"/>
      <c r="CP180" s="39"/>
      <c r="CQ180" s="39"/>
      <c r="CR180" s="39"/>
      <c r="CS180" s="39"/>
      <c r="CT180" s="39"/>
      <c r="CU180" s="39"/>
      <c r="CV180" s="39"/>
      <c r="CW180" s="39"/>
      <c r="CX180" s="39"/>
      <c r="CY180" s="39"/>
      <c r="CZ180" s="39"/>
      <c r="DA180" s="39"/>
      <c r="DB180" s="39"/>
      <c r="DC180" s="39"/>
      <c r="DD180" s="39"/>
      <c r="DE180" s="39"/>
      <c r="DF180" s="39"/>
      <c r="DG180" s="39"/>
      <c r="DH180" s="39"/>
      <c r="DI180" s="39"/>
      <c r="DJ180" s="39"/>
      <c r="DK180" s="39"/>
      <c r="DL180" s="39"/>
      <c r="DM180" s="39"/>
      <c r="DN180" s="39"/>
      <c r="DO180" s="39"/>
      <c r="DP180" s="39"/>
      <c r="DQ180" s="39"/>
      <c r="DR180" s="39"/>
      <c r="DS180" s="39"/>
      <c r="DT180" s="39"/>
      <c r="DU180" s="39"/>
      <c r="DV180" s="39"/>
      <c r="DW180" s="39"/>
      <c r="DX180" s="39"/>
      <c r="DY180" s="39"/>
      <c r="DZ180" s="39"/>
      <c r="EA180" s="39"/>
      <c r="EB180" s="39"/>
      <c r="EC180" s="39"/>
      <c r="ED180" s="39"/>
      <c r="EE180" s="39"/>
      <c r="EF180" s="39"/>
      <c r="EG180" s="39"/>
      <c r="EH180" s="39"/>
      <c r="EI180" s="39"/>
      <c r="EJ180" s="39"/>
      <c r="EK180" s="39"/>
      <c r="EL180" s="39"/>
      <c r="EM180" s="39"/>
      <c r="EN180" s="39"/>
      <c r="EO180" s="39"/>
      <c r="EP180" s="39"/>
      <c r="EQ180" s="39"/>
      <c r="ER180" s="39"/>
      <c r="ES180" s="39"/>
      <c r="ET180" s="39"/>
      <c r="EU180" s="39"/>
      <c r="EV180" s="39"/>
      <c r="EW180" s="39"/>
      <c r="EX180" s="39"/>
      <c r="EY180" s="39"/>
      <c r="EZ180" s="39"/>
      <c r="FA180" s="39"/>
      <c r="FB180" s="39"/>
      <c r="FC180" s="39"/>
      <c r="FD180" s="39"/>
      <c r="FE180" s="39"/>
      <c r="FF180" s="39"/>
      <c r="FG180" s="39"/>
      <c r="FH180" s="39"/>
      <c r="FI180" s="39"/>
      <c r="FJ180" s="39"/>
      <c r="FK180" s="39"/>
      <c r="FL180" s="39"/>
      <c r="FM180" s="39"/>
      <c r="FN180" s="39"/>
      <c r="FO180" s="39"/>
      <c r="FP180" s="39"/>
      <c r="FQ180" s="39"/>
      <c r="FR180" s="39"/>
      <c r="FS180" s="39"/>
      <c r="FT180" s="39"/>
      <c r="FU180" s="39"/>
      <c r="FV180" s="39"/>
      <c r="FW180" s="39"/>
      <c r="FX180" s="39"/>
      <c r="FY180" s="39"/>
      <c r="FZ180" s="39"/>
      <c r="GA180" s="39"/>
      <c r="GB180" s="39"/>
      <c r="GC180" s="39"/>
      <c r="GD180" s="39"/>
      <c r="GE180" s="39"/>
      <c r="GF180" s="39"/>
      <c r="GG180" s="39"/>
      <c r="GH180" s="39"/>
    </row>
    <row r="181" spans="1:190" ht="15">
      <c r="A181" s="101"/>
      <c r="B181" s="26"/>
      <c r="C181" s="27">
        <v>80130</v>
      </c>
      <c r="D181" s="28" t="s">
        <v>166</v>
      </c>
      <c r="E181" s="25"/>
      <c r="F181" s="30">
        <f>SUM(F182:F185)</f>
        <v>260049</v>
      </c>
      <c r="G181" s="30">
        <f aca="true" t="shared" si="67" ref="G181:L181">SUM(G182:G185)</f>
        <v>95158</v>
      </c>
      <c r="H181" s="30">
        <f t="shared" si="67"/>
        <v>95158</v>
      </c>
      <c r="I181" s="30">
        <f t="shared" si="67"/>
        <v>95158</v>
      </c>
      <c r="J181" s="30">
        <f t="shared" si="67"/>
        <v>0</v>
      </c>
      <c r="K181" s="30">
        <f t="shared" si="67"/>
        <v>0</v>
      </c>
      <c r="L181" s="30">
        <f t="shared" si="67"/>
        <v>0</v>
      </c>
      <c r="M181" s="30">
        <f aca="true" t="shared" si="68" ref="M181:S181">SUM(M182:M184)</f>
        <v>0</v>
      </c>
      <c r="N181" s="30">
        <f t="shared" si="68"/>
        <v>0</v>
      </c>
      <c r="O181" s="30">
        <f t="shared" si="68"/>
        <v>0</v>
      </c>
      <c r="P181" s="30">
        <f t="shared" si="68"/>
        <v>0</v>
      </c>
      <c r="Q181" s="30">
        <f t="shared" si="68"/>
        <v>0</v>
      </c>
      <c r="R181" s="30"/>
      <c r="S181" s="30">
        <f t="shared" si="68"/>
        <v>0</v>
      </c>
      <c r="T181" s="22">
        <f t="shared" si="60"/>
        <v>0.36592334521570935</v>
      </c>
      <c r="BW181" s="39"/>
      <c r="BX181" s="39"/>
      <c r="BY181" s="39"/>
      <c r="BZ181" s="39"/>
      <c r="CA181" s="39"/>
      <c r="CB181" s="39"/>
      <c r="CC181" s="39"/>
      <c r="CD181" s="39"/>
      <c r="CE181" s="39"/>
      <c r="CF181" s="39"/>
      <c r="CG181" s="39"/>
      <c r="CH181" s="39"/>
      <c r="CI181" s="39"/>
      <c r="CJ181" s="39"/>
      <c r="CK181" s="39"/>
      <c r="CL181" s="39"/>
      <c r="CM181" s="39"/>
      <c r="CN181" s="39"/>
      <c r="CO181" s="39"/>
      <c r="CP181" s="39"/>
      <c r="CQ181" s="39"/>
      <c r="CR181" s="39"/>
      <c r="CS181" s="39"/>
      <c r="CT181" s="39"/>
      <c r="CU181" s="39"/>
      <c r="CV181" s="39"/>
      <c r="CW181" s="39"/>
      <c r="CX181" s="39"/>
      <c r="CY181" s="39"/>
      <c r="CZ181" s="39"/>
      <c r="DA181" s="39"/>
      <c r="DB181" s="39"/>
      <c r="DC181" s="39"/>
      <c r="DD181" s="39"/>
      <c r="DE181" s="39"/>
      <c r="DF181" s="39"/>
      <c r="DG181" s="39"/>
      <c r="DH181" s="39"/>
      <c r="DI181" s="39"/>
      <c r="DJ181" s="39"/>
      <c r="DK181" s="39"/>
      <c r="DL181" s="39"/>
      <c r="DM181" s="39"/>
      <c r="DN181" s="39"/>
      <c r="DO181" s="39"/>
      <c r="DP181" s="39"/>
      <c r="DQ181" s="39"/>
      <c r="DR181" s="39"/>
      <c r="DS181" s="39"/>
      <c r="DT181" s="39"/>
      <c r="DU181" s="39"/>
      <c r="DV181" s="39"/>
      <c r="DW181" s="39"/>
      <c r="DX181" s="39"/>
      <c r="DY181" s="39"/>
      <c r="DZ181" s="39"/>
      <c r="EA181" s="39"/>
      <c r="EB181" s="39"/>
      <c r="EC181" s="39"/>
      <c r="ED181" s="39"/>
      <c r="EE181" s="39"/>
      <c r="EF181" s="39"/>
      <c r="EG181" s="39"/>
      <c r="EH181" s="39"/>
      <c r="EI181" s="39"/>
      <c r="EJ181" s="39"/>
      <c r="EK181" s="39"/>
      <c r="EL181" s="39"/>
      <c r="EM181" s="39"/>
      <c r="EN181" s="39"/>
      <c r="EO181" s="39"/>
      <c r="EP181" s="39"/>
      <c r="EQ181" s="39"/>
      <c r="ER181" s="39"/>
      <c r="ES181" s="39"/>
      <c r="ET181" s="39"/>
      <c r="EU181" s="39"/>
      <c r="EV181" s="39"/>
      <c r="EW181" s="39"/>
      <c r="EX181" s="39"/>
      <c r="EY181" s="39"/>
      <c r="EZ181" s="39"/>
      <c r="FA181" s="39"/>
      <c r="FB181" s="39"/>
      <c r="FC181" s="39"/>
      <c r="FD181" s="39"/>
      <c r="FE181" s="39"/>
      <c r="FF181" s="39"/>
      <c r="FG181" s="39"/>
      <c r="FH181" s="39"/>
      <c r="FI181" s="39"/>
      <c r="FJ181" s="39"/>
      <c r="FK181" s="39"/>
      <c r="FL181" s="39"/>
      <c r="FM181" s="39"/>
      <c r="FN181" s="39"/>
      <c r="FO181" s="39"/>
      <c r="FP181" s="39"/>
      <c r="FQ181" s="39"/>
      <c r="FR181" s="39"/>
      <c r="FS181" s="39"/>
      <c r="FT181" s="39"/>
      <c r="FU181" s="39"/>
      <c r="FV181" s="39"/>
      <c r="FW181" s="39"/>
      <c r="FX181" s="39"/>
      <c r="FY181" s="39"/>
      <c r="FZ181" s="39"/>
      <c r="GA181" s="39"/>
      <c r="GB181" s="39"/>
      <c r="GC181" s="39"/>
      <c r="GD181" s="39"/>
      <c r="GE181" s="39"/>
      <c r="GF181" s="39"/>
      <c r="GG181" s="39"/>
      <c r="GH181" s="39"/>
    </row>
    <row r="182" spans="1:190" ht="15">
      <c r="A182" s="101"/>
      <c r="B182" s="26"/>
      <c r="C182" s="27"/>
      <c r="D182" s="23" t="s">
        <v>69</v>
      </c>
      <c r="E182" s="25" t="s">
        <v>70</v>
      </c>
      <c r="F182" s="30">
        <v>1088</v>
      </c>
      <c r="G182" s="21">
        <f>SUM(H182+M182)</f>
        <v>1088</v>
      </c>
      <c r="H182" s="21">
        <f>SUM(I182:L182)</f>
        <v>1088</v>
      </c>
      <c r="I182" s="29">
        <v>1088</v>
      </c>
      <c r="J182" s="33"/>
      <c r="K182" s="29"/>
      <c r="L182" s="29"/>
      <c r="M182" s="21">
        <f>SUM(N182:S182)</f>
        <v>0</v>
      </c>
      <c r="N182" s="29"/>
      <c r="O182" s="29"/>
      <c r="P182" s="29"/>
      <c r="Q182" s="29"/>
      <c r="R182" s="29"/>
      <c r="S182" s="29"/>
      <c r="T182" s="22">
        <f>IF(F182&lt;&gt;0,G182/F182,"")</f>
        <v>1</v>
      </c>
      <c r="BW182" s="39"/>
      <c r="BX182" s="39"/>
      <c r="BY182" s="39"/>
      <c r="BZ182" s="39"/>
      <c r="CA182" s="39"/>
      <c r="CB182" s="39"/>
      <c r="CC182" s="39"/>
      <c r="CD182" s="39"/>
      <c r="CE182" s="39"/>
      <c r="CF182" s="39"/>
      <c r="CG182" s="39"/>
      <c r="CH182" s="39"/>
      <c r="CI182" s="39"/>
      <c r="CJ182" s="39"/>
      <c r="CK182" s="39"/>
      <c r="CL182" s="39"/>
      <c r="CM182" s="39"/>
      <c r="CN182" s="39"/>
      <c r="CO182" s="39"/>
      <c r="CP182" s="39"/>
      <c r="CQ182" s="39"/>
      <c r="CR182" s="39"/>
      <c r="CS182" s="39"/>
      <c r="CT182" s="39"/>
      <c r="CU182" s="39"/>
      <c r="CV182" s="39"/>
      <c r="CW182" s="39"/>
      <c r="CX182" s="39"/>
      <c r="CY182" s="39"/>
      <c r="CZ182" s="39"/>
      <c r="DA182" s="39"/>
      <c r="DB182" s="39"/>
      <c r="DC182" s="39"/>
      <c r="DD182" s="39"/>
      <c r="DE182" s="39"/>
      <c r="DF182" s="39"/>
      <c r="DG182" s="39"/>
      <c r="DH182" s="39"/>
      <c r="DI182" s="39"/>
      <c r="DJ182" s="39"/>
      <c r="DK182" s="39"/>
      <c r="DL182" s="39"/>
      <c r="DM182" s="39"/>
      <c r="DN182" s="39"/>
      <c r="DO182" s="39"/>
      <c r="DP182" s="39"/>
      <c r="DQ182" s="39"/>
      <c r="DR182" s="39"/>
      <c r="DS182" s="39"/>
      <c r="DT182" s="39"/>
      <c r="DU182" s="39"/>
      <c r="DV182" s="39"/>
      <c r="DW182" s="39"/>
      <c r="DX182" s="39"/>
      <c r="DY182" s="39"/>
      <c r="DZ182" s="39"/>
      <c r="EA182" s="39"/>
      <c r="EB182" s="39"/>
      <c r="EC182" s="39"/>
      <c r="ED182" s="39"/>
      <c r="EE182" s="39"/>
      <c r="EF182" s="39"/>
      <c r="EG182" s="39"/>
      <c r="EH182" s="39"/>
      <c r="EI182" s="39"/>
      <c r="EJ182" s="39"/>
      <c r="EK182" s="39"/>
      <c r="EL182" s="39"/>
      <c r="EM182" s="39"/>
      <c r="EN182" s="39"/>
      <c r="EO182" s="39"/>
      <c r="EP182" s="39"/>
      <c r="EQ182" s="39"/>
      <c r="ER182" s="39"/>
      <c r="ES182" s="39"/>
      <c r="ET182" s="39"/>
      <c r="EU182" s="39"/>
      <c r="EV182" s="39"/>
      <c r="EW182" s="39"/>
      <c r="EX182" s="39"/>
      <c r="EY182" s="39"/>
      <c r="EZ182" s="39"/>
      <c r="FA182" s="39"/>
      <c r="FB182" s="39"/>
      <c r="FC182" s="39"/>
      <c r="FD182" s="39"/>
      <c r="FE182" s="39"/>
      <c r="FF182" s="39"/>
      <c r="FG182" s="39"/>
      <c r="FH182" s="39"/>
      <c r="FI182" s="39"/>
      <c r="FJ182" s="39"/>
      <c r="FK182" s="39"/>
      <c r="FL182" s="39"/>
      <c r="FM182" s="39"/>
      <c r="FN182" s="39"/>
      <c r="FO182" s="39"/>
      <c r="FP182" s="39"/>
      <c r="FQ182" s="39"/>
      <c r="FR182" s="39"/>
      <c r="FS182" s="39"/>
      <c r="FT182" s="39"/>
      <c r="FU182" s="39"/>
      <c r="FV182" s="39"/>
      <c r="FW182" s="39"/>
      <c r="FX182" s="39"/>
      <c r="FY182" s="39"/>
      <c r="FZ182" s="39"/>
      <c r="GA182" s="39"/>
      <c r="GB182" s="39"/>
      <c r="GC182" s="39"/>
      <c r="GD182" s="39"/>
      <c r="GE182" s="39"/>
      <c r="GF182" s="39"/>
      <c r="GG182" s="39"/>
      <c r="GH182" s="39"/>
    </row>
    <row r="183" spans="1:190" ht="76.5">
      <c r="A183" s="101"/>
      <c r="B183" s="26"/>
      <c r="C183" s="27"/>
      <c r="D183" s="23" t="s">
        <v>54</v>
      </c>
      <c r="E183" s="24" t="s">
        <v>55</v>
      </c>
      <c r="F183" s="30">
        <v>64514</v>
      </c>
      <c r="G183" s="21">
        <f>SUM(H183+M183)</f>
        <v>64600</v>
      </c>
      <c r="H183" s="21">
        <f>SUM(I183:L183)</f>
        <v>64600</v>
      </c>
      <c r="I183" s="29">
        <v>64600</v>
      </c>
      <c r="J183" s="33"/>
      <c r="K183" s="29"/>
      <c r="L183" s="29"/>
      <c r="M183" s="21">
        <f>SUM(N183:S183)</f>
        <v>0</v>
      </c>
      <c r="N183" s="29"/>
      <c r="O183" s="29"/>
      <c r="P183" s="29"/>
      <c r="Q183" s="29"/>
      <c r="R183" s="29"/>
      <c r="S183" s="29"/>
      <c r="T183" s="22">
        <f t="shared" si="60"/>
        <v>1.0013330439904518</v>
      </c>
      <c r="BW183" s="39"/>
      <c r="BX183" s="39"/>
      <c r="BY183" s="39"/>
      <c r="BZ183" s="39"/>
      <c r="CA183" s="39"/>
      <c r="CB183" s="39"/>
      <c r="CC183" s="39"/>
      <c r="CD183" s="39"/>
      <c r="CE183" s="39"/>
      <c r="CF183" s="39"/>
      <c r="CG183" s="39"/>
      <c r="CH183" s="39"/>
      <c r="CI183" s="39"/>
      <c r="CJ183" s="39"/>
      <c r="CK183" s="39"/>
      <c r="CL183" s="39"/>
      <c r="CM183" s="39"/>
      <c r="CN183" s="39"/>
      <c r="CO183" s="39"/>
      <c r="CP183" s="39"/>
      <c r="CQ183" s="39"/>
      <c r="CR183" s="39"/>
      <c r="CS183" s="39"/>
      <c r="CT183" s="39"/>
      <c r="CU183" s="39"/>
      <c r="CV183" s="39"/>
      <c r="CW183" s="39"/>
      <c r="CX183" s="39"/>
      <c r="CY183" s="39"/>
      <c r="CZ183" s="39"/>
      <c r="DA183" s="39"/>
      <c r="DB183" s="39"/>
      <c r="DC183" s="39"/>
      <c r="DD183" s="39"/>
      <c r="DE183" s="39"/>
      <c r="DF183" s="39"/>
      <c r="DG183" s="39"/>
      <c r="DH183" s="39"/>
      <c r="DI183" s="39"/>
      <c r="DJ183" s="39"/>
      <c r="DK183" s="39"/>
      <c r="DL183" s="39"/>
      <c r="DM183" s="39"/>
      <c r="DN183" s="39"/>
      <c r="DO183" s="39"/>
      <c r="DP183" s="39"/>
      <c r="DQ183" s="39"/>
      <c r="DR183" s="39"/>
      <c r="DS183" s="39"/>
      <c r="DT183" s="39"/>
      <c r="DU183" s="39"/>
      <c r="DV183" s="39"/>
      <c r="DW183" s="39"/>
      <c r="DX183" s="39"/>
      <c r="DY183" s="39"/>
      <c r="DZ183" s="39"/>
      <c r="EA183" s="39"/>
      <c r="EB183" s="39"/>
      <c r="EC183" s="39"/>
      <c r="ED183" s="39"/>
      <c r="EE183" s="39"/>
      <c r="EF183" s="39"/>
      <c r="EG183" s="39"/>
      <c r="EH183" s="39"/>
      <c r="EI183" s="39"/>
      <c r="EJ183" s="39"/>
      <c r="EK183" s="39"/>
      <c r="EL183" s="39"/>
      <c r="EM183" s="39"/>
      <c r="EN183" s="39"/>
      <c r="EO183" s="39"/>
      <c r="EP183" s="39"/>
      <c r="EQ183" s="39"/>
      <c r="ER183" s="39"/>
      <c r="ES183" s="39"/>
      <c r="ET183" s="39"/>
      <c r="EU183" s="39"/>
      <c r="EV183" s="39"/>
      <c r="EW183" s="39"/>
      <c r="EX183" s="39"/>
      <c r="EY183" s="39"/>
      <c r="EZ183" s="39"/>
      <c r="FA183" s="39"/>
      <c r="FB183" s="39"/>
      <c r="FC183" s="39"/>
      <c r="FD183" s="39"/>
      <c r="FE183" s="39"/>
      <c r="FF183" s="39"/>
      <c r="FG183" s="39"/>
      <c r="FH183" s="39"/>
      <c r="FI183" s="39"/>
      <c r="FJ183" s="39"/>
      <c r="FK183" s="39"/>
      <c r="FL183" s="39"/>
      <c r="FM183" s="39"/>
      <c r="FN183" s="39"/>
      <c r="FO183" s="39"/>
      <c r="FP183" s="39"/>
      <c r="FQ183" s="39"/>
      <c r="FR183" s="39"/>
      <c r="FS183" s="39"/>
      <c r="FT183" s="39"/>
      <c r="FU183" s="39"/>
      <c r="FV183" s="39"/>
      <c r="FW183" s="39"/>
      <c r="FX183" s="39"/>
      <c r="FY183" s="39"/>
      <c r="FZ183" s="39"/>
      <c r="GA183" s="39"/>
      <c r="GB183" s="39"/>
      <c r="GC183" s="39"/>
      <c r="GD183" s="39"/>
      <c r="GE183" s="39"/>
      <c r="GF183" s="39"/>
      <c r="GG183" s="39"/>
      <c r="GH183" s="39"/>
    </row>
    <row r="184" spans="1:190" ht="15">
      <c r="A184" s="101"/>
      <c r="B184" s="26"/>
      <c r="C184" s="27"/>
      <c r="D184" s="23" t="s">
        <v>76</v>
      </c>
      <c r="E184" s="24" t="s">
        <v>59</v>
      </c>
      <c r="F184" s="30">
        <v>27403</v>
      </c>
      <c r="G184" s="21">
        <f>SUM(H184+M184)</f>
        <v>23980</v>
      </c>
      <c r="H184" s="21">
        <f>SUM(I184:L184)</f>
        <v>23980</v>
      </c>
      <c r="I184" s="29">
        <v>23980</v>
      </c>
      <c r="J184" s="38"/>
      <c r="K184" s="29"/>
      <c r="L184" s="29"/>
      <c r="M184" s="21">
        <f>SUM(N184:S184)</f>
        <v>0</v>
      </c>
      <c r="N184" s="29"/>
      <c r="O184" s="29"/>
      <c r="P184" s="29"/>
      <c r="Q184" s="29"/>
      <c r="R184" s="29"/>
      <c r="S184" s="29"/>
      <c r="T184" s="22">
        <f t="shared" si="60"/>
        <v>0.8750866693427727</v>
      </c>
      <c r="BW184" s="39"/>
      <c r="BX184" s="39"/>
      <c r="BY184" s="39"/>
      <c r="BZ184" s="39"/>
      <c r="CA184" s="39"/>
      <c r="CB184" s="39"/>
      <c r="CC184" s="39"/>
      <c r="CD184" s="39"/>
      <c r="CE184" s="39"/>
      <c r="CF184" s="39"/>
      <c r="CG184" s="39"/>
      <c r="CH184" s="39"/>
      <c r="CI184" s="39"/>
      <c r="CJ184" s="39"/>
      <c r="CK184" s="39"/>
      <c r="CL184" s="39"/>
      <c r="CM184" s="39"/>
      <c r="CN184" s="39"/>
      <c r="CO184" s="39"/>
      <c r="CP184" s="39"/>
      <c r="CQ184" s="39"/>
      <c r="CR184" s="39"/>
      <c r="CS184" s="39"/>
      <c r="CT184" s="39"/>
      <c r="CU184" s="39"/>
      <c r="CV184" s="39"/>
      <c r="CW184" s="39"/>
      <c r="CX184" s="39"/>
      <c r="CY184" s="39"/>
      <c r="CZ184" s="39"/>
      <c r="DA184" s="39"/>
      <c r="DB184" s="39"/>
      <c r="DC184" s="39"/>
      <c r="DD184" s="39"/>
      <c r="DE184" s="39"/>
      <c r="DF184" s="39"/>
      <c r="DG184" s="39"/>
      <c r="DH184" s="39"/>
      <c r="DI184" s="39"/>
      <c r="DJ184" s="39"/>
      <c r="DK184" s="39"/>
      <c r="DL184" s="39"/>
      <c r="DM184" s="39"/>
      <c r="DN184" s="39"/>
      <c r="DO184" s="39"/>
      <c r="DP184" s="39"/>
      <c r="DQ184" s="39"/>
      <c r="DR184" s="39"/>
      <c r="DS184" s="39"/>
      <c r="DT184" s="39"/>
      <c r="DU184" s="39"/>
      <c r="DV184" s="39"/>
      <c r="DW184" s="39"/>
      <c r="DX184" s="39"/>
      <c r="DY184" s="39"/>
      <c r="DZ184" s="39"/>
      <c r="EA184" s="39"/>
      <c r="EB184" s="39"/>
      <c r="EC184" s="39"/>
      <c r="ED184" s="39"/>
      <c r="EE184" s="39"/>
      <c r="EF184" s="39"/>
      <c r="EG184" s="39"/>
      <c r="EH184" s="39"/>
      <c r="EI184" s="39"/>
      <c r="EJ184" s="39"/>
      <c r="EK184" s="39"/>
      <c r="EL184" s="39"/>
      <c r="EM184" s="39"/>
      <c r="EN184" s="39"/>
      <c r="EO184" s="39"/>
      <c r="EP184" s="39"/>
      <c r="EQ184" s="39"/>
      <c r="ER184" s="39"/>
      <c r="ES184" s="39"/>
      <c r="ET184" s="39"/>
      <c r="EU184" s="39"/>
      <c r="EV184" s="39"/>
      <c r="EW184" s="39"/>
      <c r="EX184" s="39"/>
      <c r="EY184" s="39"/>
      <c r="EZ184" s="39"/>
      <c r="FA184" s="39"/>
      <c r="FB184" s="39"/>
      <c r="FC184" s="39"/>
      <c r="FD184" s="39"/>
      <c r="FE184" s="39"/>
      <c r="FF184" s="39"/>
      <c r="FG184" s="39"/>
      <c r="FH184" s="39"/>
      <c r="FI184" s="39"/>
      <c r="FJ184" s="39"/>
      <c r="FK184" s="39"/>
      <c r="FL184" s="39"/>
      <c r="FM184" s="39"/>
      <c r="FN184" s="39"/>
      <c r="FO184" s="39"/>
      <c r="FP184" s="39"/>
      <c r="FQ184" s="39"/>
      <c r="FR184" s="39"/>
      <c r="FS184" s="39"/>
      <c r="FT184" s="39"/>
      <c r="FU184" s="39"/>
      <c r="FV184" s="39"/>
      <c r="FW184" s="39"/>
      <c r="FX184" s="39"/>
      <c r="FY184" s="39"/>
      <c r="FZ184" s="39"/>
      <c r="GA184" s="39"/>
      <c r="GB184" s="39"/>
      <c r="GC184" s="39"/>
      <c r="GD184" s="39"/>
      <c r="GE184" s="39"/>
      <c r="GF184" s="39"/>
      <c r="GG184" s="39"/>
      <c r="GH184" s="39"/>
    </row>
    <row r="185" spans="1:190" ht="15">
      <c r="A185" s="101"/>
      <c r="B185" s="26"/>
      <c r="C185" s="27"/>
      <c r="D185" s="23" t="s">
        <v>33</v>
      </c>
      <c r="E185" s="24" t="s">
        <v>34</v>
      </c>
      <c r="F185" s="30">
        <v>167044</v>
      </c>
      <c r="G185" s="21">
        <f>SUM(H185+M185)</f>
        <v>5490</v>
      </c>
      <c r="H185" s="21">
        <f>SUM(I185:L185)</f>
        <v>5490</v>
      </c>
      <c r="I185" s="29">
        <v>5490</v>
      </c>
      <c r="J185" s="33"/>
      <c r="K185" s="29"/>
      <c r="L185" s="29"/>
      <c r="M185" s="21">
        <f>SUM(N185:S185)</f>
        <v>0</v>
      </c>
      <c r="N185" s="29"/>
      <c r="O185" s="29"/>
      <c r="P185" s="29"/>
      <c r="Q185" s="29"/>
      <c r="R185" s="29"/>
      <c r="S185" s="29"/>
      <c r="T185" s="22">
        <f>IF(F185&lt;&gt;0,G185/F185,"")</f>
        <v>0.03286559229903498</v>
      </c>
      <c r="BW185" s="39"/>
      <c r="BX185" s="39"/>
      <c r="BY185" s="39"/>
      <c r="BZ185" s="39"/>
      <c r="CA185" s="39"/>
      <c r="CB185" s="39"/>
      <c r="CC185" s="39"/>
      <c r="CD185" s="39"/>
      <c r="CE185" s="39"/>
      <c r="CF185" s="39"/>
      <c r="CG185" s="39"/>
      <c r="CH185" s="39"/>
      <c r="CI185" s="39"/>
      <c r="CJ185" s="39"/>
      <c r="CK185" s="39"/>
      <c r="CL185" s="39"/>
      <c r="CM185" s="39"/>
      <c r="CN185" s="39"/>
      <c r="CO185" s="39"/>
      <c r="CP185" s="39"/>
      <c r="CQ185" s="39"/>
      <c r="CR185" s="39"/>
      <c r="CS185" s="39"/>
      <c r="CT185" s="39"/>
      <c r="CU185" s="39"/>
      <c r="CV185" s="39"/>
      <c r="CW185" s="39"/>
      <c r="CX185" s="39"/>
      <c r="CY185" s="39"/>
      <c r="CZ185" s="39"/>
      <c r="DA185" s="39"/>
      <c r="DB185" s="39"/>
      <c r="DC185" s="39"/>
      <c r="DD185" s="39"/>
      <c r="DE185" s="39"/>
      <c r="DF185" s="39"/>
      <c r="DG185" s="39"/>
      <c r="DH185" s="39"/>
      <c r="DI185" s="39"/>
      <c r="DJ185" s="39"/>
      <c r="DK185" s="39"/>
      <c r="DL185" s="39"/>
      <c r="DM185" s="39"/>
      <c r="DN185" s="39"/>
      <c r="DO185" s="39"/>
      <c r="DP185" s="39"/>
      <c r="DQ185" s="39"/>
      <c r="DR185" s="39"/>
      <c r="DS185" s="39"/>
      <c r="DT185" s="39"/>
      <c r="DU185" s="39"/>
      <c r="DV185" s="39"/>
      <c r="DW185" s="39"/>
      <c r="DX185" s="39"/>
      <c r="DY185" s="39"/>
      <c r="DZ185" s="39"/>
      <c r="EA185" s="39"/>
      <c r="EB185" s="39"/>
      <c r="EC185" s="39"/>
      <c r="ED185" s="39"/>
      <c r="EE185" s="39"/>
      <c r="EF185" s="39"/>
      <c r="EG185" s="39"/>
      <c r="EH185" s="39"/>
      <c r="EI185" s="39"/>
      <c r="EJ185" s="39"/>
      <c r="EK185" s="39"/>
      <c r="EL185" s="39"/>
      <c r="EM185" s="39"/>
      <c r="EN185" s="39"/>
      <c r="EO185" s="39"/>
      <c r="EP185" s="39"/>
      <c r="EQ185" s="39"/>
      <c r="ER185" s="39"/>
      <c r="ES185" s="39"/>
      <c r="ET185" s="39"/>
      <c r="EU185" s="39"/>
      <c r="EV185" s="39"/>
      <c r="EW185" s="39"/>
      <c r="EX185" s="39"/>
      <c r="EY185" s="39"/>
      <c r="EZ185" s="39"/>
      <c r="FA185" s="39"/>
      <c r="FB185" s="39"/>
      <c r="FC185" s="39"/>
      <c r="FD185" s="39"/>
      <c r="FE185" s="39"/>
      <c r="FF185" s="39"/>
      <c r="FG185" s="39"/>
      <c r="FH185" s="39"/>
      <c r="FI185" s="39"/>
      <c r="FJ185" s="39"/>
      <c r="FK185" s="39"/>
      <c r="FL185" s="39"/>
      <c r="FM185" s="39"/>
      <c r="FN185" s="39"/>
      <c r="FO185" s="39"/>
      <c r="FP185" s="39"/>
      <c r="FQ185" s="39"/>
      <c r="FR185" s="39"/>
      <c r="FS185" s="39"/>
      <c r="FT185" s="39"/>
      <c r="FU185" s="39"/>
      <c r="FV185" s="39"/>
      <c r="FW185" s="39"/>
      <c r="FX185" s="39"/>
      <c r="FY185" s="39"/>
      <c r="FZ185" s="39"/>
      <c r="GA185" s="39"/>
      <c r="GB185" s="39"/>
      <c r="GC185" s="39"/>
      <c r="GD185" s="39"/>
      <c r="GE185" s="39"/>
      <c r="GF185" s="39"/>
      <c r="GG185" s="39"/>
      <c r="GH185" s="39"/>
    </row>
    <row r="186" spans="1:190" ht="38.25">
      <c r="A186" s="101"/>
      <c r="B186" s="26"/>
      <c r="C186" s="27">
        <v>80140</v>
      </c>
      <c r="D186" s="28" t="s">
        <v>167</v>
      </c>
      <c r="E186" s="25"/>
      <c r="F186" s="30">
        <f aca="true" t="shared" si="69" ref="F186:O186">SUM(F187:F189)</f>
        <v>333682</v>
      </c>
      <c r="G186" s="30">
        <f t="shared" si="69"/>
        <v>338432</v>
      </c>
      <c r="H186" s="30">
        <f t="shared" si="69"/>
        <v>338432</v>
      </c>
      <c r="I186" s="30">
        <f t="shared" si="69"/>
        <v>338432</v>
      </c>
      <c r="J186" s="30">
        <f t="shared" si="69"/>
        <v>0</v>
      </c>
      <c r="K186" s="30">
        <f t="shared" si="69"/>
        <v>0</v>
      </c>
      <c r="L186" s="30">
        <f t="shared" si="69"/>
        <v>0</v>
      </c>
      <c r="M186" s="30">
        <f t="shared" si="69"/>
        <v>0</v>
      </c>
      <c r="N186" s="30">
        <f t="shared" si="69"/>
        <v>0</v>
      </c>
      <c r="O186" s="30">
        <f t="shared" si="69"/>
        <v>0</v>
      </c>
      <c r="P186" s="30"/>
      <c r="Q186" s="30"/>
      <c r="R186" s="30"/>
      <c r="S186" s="30">
        <f>SUM(S187:S189)</f>
        <v>0</v>
      </c>
      <c r="T186" s="22">
        <f t="shared" si="60"/>
        <v>1.0142351100748617</v>
      </c>
      <c r="BW186" s="39"/>
      <c r="BX186" s="39"/>
      <c r="BY186" s="39"/>
      <c r="BZ186" s="39"/>
      <c r="CA186" s="39"/>
      <c r="CB186" s="39"/>
      <c r="CC186" s="39"/>
      <c r="CD186" s="39"/>
      <c r="CE186" s="39"/>
      <c r="CF186" s="39"/>
      <c r="CG186" s="39"/>
      <c r="CH186" s="39"/>
      <c r="CI186" s="39"/>
      <c r="CJ186" s="39"/>
      <c r="CK186" s="39"/>
      <c r="CL186" s="39"/>
      <c r="CM186" s="39"/>
      <c r="CN186" s="39"/>
      <c r="CO186" s="39"/>
      <c r="CP186" s="39"/>
      <c r="CQ186" s="39"/>
      <c r="CR186" s="39"/>
      <c r="CS186" s="39"/>
      <c r="CT186" s="39"/>
      <c r="CU186" s="39"/>
      <c r="CV186" s="39"/>
      <c r="CW186" s="39"/>
      <c r="CX186" s="39"/>
      <c r="CY186" s="39"/>
      <c r="CZ186" s="39"/>
      <c r="DA186" s="39"/>
      <c r="DB186" s="39"/>
      <c r="DC186" s="39"/>
      <c r="DD186" s="39"/>
      <c r="DE186" s="39"/>
      <c r="DF186" s="39"/>
      <c r="DG186" s="39"/>
      <c r="DH186" s="39"/>
      <c r="DI186" s="39"/>
      <c r="DJ186" s="39"/>
      <c r="DK186" s="39"/>
      <c r="DL186" s="39"/>
      <c r="DM186" s="39"/>
      <c r="DN186" s="39"/>
      <c r="DO186" s="39"/>
      <c r="DP186" s="39"/>
      <c r="DQ186" s="39"/>
      <c r="DR186" s="39"/>
      <c r="DS186" s="39"/>
      <c r="DT186" s="39"/>
      <c r="DU186" s="39"/>
      <c r="DV186" s="39"/>
      <c r="DW186" s="39"/>
      <c r="DX186" s="39"/>
      <c r="DY186" s="39"/>
      <c r="DZ186" s="39"/>
      <c r="EA186" s="39"/>
      <c r="EB186" s="39"/>
      <c r="EC186" s="39"/>
      <c r="ED186" s="39"/>
      <c r="EE186" s="39"/>
      <c r="EF186" s="39"/>
      <c r="EG186" s="39"/>
      <c r="EH186" s="39"/>
      <c r="EI186" s="39"/>
      <c r="EJ186" s="39"/>
      <c r="EK186" s="39"/>
      <c r="EL186" s="39"/>
      <c r="EM186" s="39"/>
      <c r="EN186" s="39"/>
      <c r="EO186" s="39"/>
      <c r="EP186" s="39"/>
      <c r="EQ186" s="39"/>
      <c r="ER186" s="39"/>
      <c r="ES186" s="39"/>
      <c r="ET186" s="39"/>
      <c r="EU186" s="39"/>
      <c r="EV186" s="39"/>
      <c r="EW186" s="39"/>
      <c r="EX186" s="39"/>
      <c r="EY186" s="39"/>
      <c r="EZ186" s="39"/>
      <c r="FA186" s="39"/>
      <c r="FB186" s="39"/>
      <c r="FC186" s="39"/>
      <c r="FD186" s="39"/>
      <c r="FE186" s="39"/>
      <c r="FF186" s="39"/>
      <c r="FG186" s="39"/>
      <c r="FH186" s="39"/>
      <c r="FI186" s="39"/>
      <c r="FJ186" s="39"/>
      <c r="FK186" s="39"/>
      <c r="FL186" s="39"/>
      <c r="FM186" s="39"/>
      <c r="FN186" s="39"/>
      <c r="FO186" s="39"/>
      <c r="FP186" s="39"/>
      <c r="FQ186" s="39"/>
      <c r="FR186" s="39"/>
      <c r="FS186" s="39"/>
      <c r="FT186" s="39"/>
      <c r="FU186" s="39"/>
      <c r="FV186" s="39"/>
      <c r="FW186" s="39"/>
      <c r="FX186" s="39"/>
      <c r="FY186" s="39"/>
      <c r="FZ186" s="39"/>
      <c r="GA186" s="39"/>
      <c r="GB186" s="39"/>
      <c r="GC186" s="39"/>
      <c r="GD186" s="39"/>
      <c r="GE186" s="39"/>
      <c r="GF186" s="39"/>
      <c r="GG186" s="39"/>
      <c r="GH186" s="39"/>
    </row>
    <row r="187" spans="1:190" ht="76.5">
      <c r="A187" s="101"/>
      <c r="B187" s="31"/>
      <c r="C187" s="32"/>
      <c r="D187" s="23" t="s">
        <v>54</v>
      </c>
      <c r="E187" s="24" t="s">
        <v>55</v>
      </c>
      <c r="F187" s="30">
        <v>27932</v>
      </c>
      <c r="G187" s="21">
        <f>SUM(H187+M187)</f>
        <v>45932</v>
      </c>
      <c r="H187" s="21">
        <f>SUM(I187:L187)</f>
        <v>45932</v>
      </c>
      <c r="I187" s="38">
        <v>45932</v>
      </c>
      <c r="J187" s="29"/>
      <c r="K187" s="38"/>
      <c r="L187" s="38"/>
      <c r="M187" s="21">
        <f>SUM(N187:S187)</f>
        <v>0</v>
      </c>
      <c r="N187" s="38"/>
      <c r="O187" s="38"/>
      <c r="P187" s="38"/>
      <c r="Q187" s="38"/>
      <c r="R187" s="38"/>
      <c r="S187" s="38"/>
      <c r="T187" s="22">
        <f t="shared" si="60"/>
        <v>1.6444221681225835</v>
      </c>
      <c r="BW187" s="40"/>
      <c r="BX187" s="40"/>
      <c r="BY187" s="40"/>
      <c r="BZ187" s="40"/>
      <c r="CA187" s="40"/>
      <c r="CB187" s="40"/>
      <c r="CC187" s="40"/>
      <c r="CD187" s="40"/>
      <c r="CE187" s="40"/>
      <c r="CF187" s="40"/>
      <c r="CG187" s="40"/>
      <c r="CH187" s="40"/>
      <c r="CI187" s="40"/>
      <c r="CJ187" s="40"/>
      <c r="CK187" s="40"/>
      <c r="CL187" s="40"/>
      <c r="CM187" s="40"/>
      <c r="CN187" s="40"/>
      <c r="CO187" s="40"/>
      <c r="CP187" s="40"/>
      <c r="CQ187" s="40"/>
      <c r="CR187" s="40"/>
      <c r="CS187" s="40"/>
      <c r="CT187" s="40"/>
      <c r="CU187" s="40"/>
      <c r="CV187" s="40"/>
      <c r="CW187" s="40"/>
      <c r="CX187" s="40"/>
      <c r="CY187" s="40"/>
      <c r="CZ187" s="40"/>
      <c r="DA187" s="40"/>
      <c r="DB187" s="40"/>
      <c r="DC187" s="40"/>
      <c r="DD187" s="40"/>
      <c r="DE187" s="40"/>
      <c r="DF187" s="40"/>
      <c r="DG187" s="40"/>
      <c r="DH187" s="40"/>
      <c r="DI187" s="40"/>
      <c r="DJ187" s="40"/>
      <c r="DK187" s="40"/>
      <c r="DL187" s="40"/>
      <c r="DM187" s="40"/>
      <c r="DN187" s="40"/>
      <c r="DO187" s="40"/>
      <c r="DP187" s="40"/>
      <c r="DQ187" s="40"/>
      <c r="DR187" s="40"/>
      <c r="DS187" s="40"/>
      <c r="DT187" s="40"/>
      <c r="DU187" s="40"/>
      <c r="DV187" s="40"/>
      <c r="DW187" s="40"/>
      <c r="DX187" s="40"/>
      <c r="DY187" s="40"/>
      <c r="DZ187" s="40"/>
      <c r="EA187" s="40"/>
      <c r="EB187" s="40"/>
      <c r="EC187" s="40"/>
      <c r="ED187" s="40"/>
      <c r="EE187" s="40"/>
      <c r="EF187" s="40"/>
      <c r="EG187" s="40"/>
      <c r="EH187" s="40"/>
      <c r="EI187" s="40"/>
      <c r="EJ187" s="40"/>
      <c r="EK187" s="40"/>
      <c r="EL187" s="40"/>
      <c r="EM187" s="40"/>
      <c r="EN187" s="40"/>
      <c r="EO187" s="40"/>
      <c r="EP187" s="40"/>
      <c r="EQ187" s="40"/>
      <c r="ER187" s="40"/>
      <c r="ES187" s="40"/>
      <c r="ET187" s="40"/>
      <c r="EU187" s="40"/>
      <c r="EV187" s="40"/>
      <c r="EW187" s="40"/>
      <c r="EX187" s="40"/>
      <c r="EY187" s="40"/>
      <c r="EZ187" s="40"/>
      <c r="FA187" s="40"/>
      <c r="FB187" s="40"/>
      <c r="FC187" s="40"/>
      <c r="FD187" s="40"/>
      <c r="FE187" s="40"/>
      <c r="FF187" s="40"/>
      <c r="FG187" s="40"/>
      <c r="FH187" s="40"/>
      <c r="FI187" s="40"/>
      <c r="FJ187" s="40"/>
      <c r="FK187" s="40"/>
      <c r="FL187" s="40"/>
      <c r="FM187" s="40"/>
      <c r="FN187" s="40"/>
      <c r="FO187" s="40"/>
      <c r="FP187" s="40"/>
      <c r="FQ187" s="40"/>
      <c r="FR187" s="40"/>
      <c r="FS187" s="40"/>
      <c r="FT187" s="40"/>
      <c r="FU187" s="40"/>
      <c r="FV187" s="40"/>
      <c r="FW187" s="40"/>
      <c r="FX187" s="40"/>
      <c r="FY187" s="40"/>
      <c r="FZ187" s="40"/>
      <c r="GA187" s="40"/>
      <c r="GB187" s="40"/>
      <c r="GC187" s="40"/>
      <c r="GD187" s="40"/>
      <c r="GE187" s="40"/>
      <c r="GF187" s="40"/>
      <c r="GG187" s="40"/>
      <c r="GH187" s="40"/>
    </row>
    <row r="188" spans="1:190" ht="14.25">
      <c r="A188" s="101"/>
      <c r="B188" s="31"/>
      <c r="C188" s="32"/>
      <c r="D188" s="23" t="s">
        <v>159</v>
      </c>
      <c r="E188" s="24" t="s">
        <v>160</v>
      </c>
      <c r="F188" s="30">
        <v>303250</v>
      </c>
      <c r="G188" s="21">
        <f>SUM(H188+M188)</f>
        <v>290000</v>
      </c>
      <c r="H188" s="21">
        <f>SUM(I188:L188)</f>
        <v>290000</v>
      </c>
      <c r="I188" s="38">
        <v>290000</v>
      </c>
      <c r="J188" s="29"/>
      <c r="K188" s="38"/>
      <c r="L188" s="38"/>
      <c r="M188" s="21">
        <f>SUM(N188:S188)</f>
        <v>0</v>
      </c>
      <c r="N188" s="38"/>
      <c r="O188" s="38"/>
      <c r="P188" s="38"/>
      <c r="Q188" s="38"/>
      <c r="R188" s="38"/>
      <c r="S188" s="38"/>
      <c r="T188" s="22">
        <f t="shared" si="60"/>
        <v>0.9563066776586975</v>
      </c>
      <c r="BW188" s="40"/>
      <c r="BX188" s="40"/>
      <c r="BY188" s="40"/>
      <c r="BZ188" s="40"/>
      <c r="CA188" s="40"/>
      <c r="CB188" s="40"/>
      <c r="CC188" s="40"/>
      <c r="CD188" s="40"/>
      <c r="CE188" s="40"/>
      <c r="CF188" s="40"/>
      <c r="CG188" s="40"/>
      <c r="CH188" s="40"/>
      <c r="CI188" s="40"/>
      <c r="CJ188" s="40"/>
      <c r="CK188" s="40"/>
      <c r="CL188" s="40"/>
      <c r="CM188" s="40"/>
      <c r="CN188" s="40"/>
      <c r="CO188" s="40"/>
      <c r="CP188" s="40"/>
      <c r="CQ188" s="40"/>
      <c r="CR188" s="40"/>
      <c r="CS188" s="40"/>
      <c r="CT188" s="40"/>
      <c r="CU188" s="40"/>
      <c r="CV188" s="40"/>
      <c r="CW188" s="40"/>
      <c r="CX188" s="40"/>
      <c r="CY188" s="40"/>
      <c r="CZ188" s="40"/>
      <c r="DA188" s="40"/>
      <c r="DB188" s="40"/>
      <c r="DC188" s="40"/>
      <c r="DD188" s="40"/>
      <c r="DE188" s="40"/>
      <c r="DF188" s="40"/>
      <c r="DG188" s="40"/>
      <c r="DH188" s="40"/>
      <c r="DI188" s="40"/>
      <c r="DJ188" s="40"/>
      <c r="DK188" s="40"/>
      <c r="DL188" s="40"/>
      <c r="DM188" s="40"/>
      <c r="DN188" s="40"/>
      <c r="DO188" s="40"/>
      <c r="DP188" s="40"/>
      <c r="DQ188" s="40"/>
      <c r="DR188" s="40"/>
      <c r="DS188" s="40"/>
      <c r="DT188" s="40"/>
      <c r="DU188" s="40"/>
      <c r="DV188" s="40"/>
      <c r="DW188" s="40"/>
      <c r="DX188" s="40"/>
      <c r="DY188" s="40"/>
      <c r="DZ188" s="40"/>
      <c r="EA188" s="40"/>
      <c r="EB188" s="40"/>
      <c r="EC188" s="40"/>
      <c r="ED188" s="40"/>
      <c r="EE188" s="40"/>
      <c r="EF188" s="40"/>
      <c r="EG188" s="40"/>
      <c r="EH188" s="40"/>
      <c r="EI188" s="40"/>
      <c r="EJ188" s="40"/>
      <c r="EK188" s="40"/>
      <c r="EL188" s="40"/>
      <c r="EM188" s="40"/>
      <c r="EN188" s="40"/>
      <c r="EO188" s="40"/>
      <c r="EP188" s="40"/>
      <c r="EQ188" s="40"/>
      <c r="ER188" s="40"/>
      <c r="ES188" s="40"/>
      <c r="ET188" s="40"/>
      <c r="EU188" s="40"/>
      <c r="EV188" s="40"/>
      <c r="EW188" s="40"/>
      <c r="EX188" s="40"/>
      <c r="EY188" s="40"/>
      <c r="EZ188" s="40"/>
      <c r="FA188" s="40"/>
      <c r="FB188" s="40"/>
      <c r="FC188" s="40"/>
      <c r="FD188" s="40"/>
      <c r="FE188" s="40"/>
      <c r="FF188" s="40"/>
      <c r="FG188" s="40"/>
      <c r="FH188" s="40"/>
      <c r="FI188" s="40"/>
      <c r="FJ188" s="40"/>
      <c r="FK188" s="40"/>
      <c r="FL188" s="40"/>
      <c r="FM188" s="40"/>
      <c r="FN188" s="40"/>
      <c r="FO188" s="40"/>
      <c r="FP188" s="40"/>
      <c r="FQ188" s="40"/>
      <c r="FR188" s="40"/>
      <c r="FS188" s="40"/>
      <c r="FT188" s="40"/>
      <c r="FU188" s="40"/>
      <c r="FV188" s="40"/>
      <c r="FW188" s="40"/>
      <c r="FX188" s="40"/>
      <c r="FY188" s="40"/>
      <c r="FZ188" s="40"/>
      <c r="GA188" s="40"/>
      <c r="GB188" s="40"/>
      <c r="GC188" s="40"/>
      <c r="GD188" s="40"/>
      <c r="GE188" s="40"/>
      <c r="GF188" s="40"/>
      <c r="GG188" s="40"/>
      <c r="GH188" s="40"/>
    </row>
    <row r="189" spans="1:190" ht="14.25">
      <c r="A189" s="101"/>
      <c r="B189" s="31"/>
      <c r="C189" s="32"/>
      <c r="D189" s="23" t="s">
        <v>76</v>
      </c>
      <c r="E189" s="24" t="s">
        <v>59</v>
      </c>
      <c r="F189" s="30">
        <v>2500</v>
      </c>
      <c r="G189" s="21">
        <f>SUM(H189+M189)</f>
        <v>2500</v>
      </c>
      <c r="H189" s="21">
        <f>SUM(I189:L189)</f>
        <v>2500</v>
      </c>
      <c r="I189" s="38">
        <v>2500</v>
      </c>
      <c r="J189" s="29"/>
      <c r="K189" s="38"/>
      <c r="L189" s="38"/>
      <c r="M189" s="21">
        <f>SUM(N189:S189)</f>
        <v>0</v>
      </c>
      <c r="N189" s="38"/>
      <c r="O189" s="38"/>
      <c r="P189" s="38"/>
      <c r="Q189" s="38"/>
      <c r="R189" s="38"/>
      <c r="S189" s="38"/>
      <c r="T189" s="22">
        <f t="shared" si="60"/>
        <v>1</v>
      </c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  <c r="FH189" s="40"/>
      <c r="FI189" s="40"/>
      <c r="FJ189" s="40"/>
      <c r="FK189" s="40"/>
      <c r="FL189" s="40"/>
      <c r="FM189" s="40"/>
      <c r="FN189" s="40"/>
      <c r="FO189" s="40"/>
      <c r="FP189" s="40"/>
      <c r="FQ189" s="40"/>
      <c r="FR189" s="40"/>
      <c r="FS189" s="40"/>
      <c r="FT189" s="40"/>
      <c r="FU189" s="40"/>
      <c r="FV189" s="40"/>
      <c r="FW189" s="40"/>
      <c r="FX189" s="40"/>
      <c r="FY189" s="40"/>
      <c r="FZ189" s="40"/>
      <c r="GA189" s="40"/>
      <c r="GB189" s="40"/>
      <c r="GC189" s="40"/>
      <c r="GD189" s="40"/>
      <c r="GE189" s="40"/>
      <c r="GF189" s="40"/>
      <c r="GG189" s="40"/>
      <c r="GH189" s="40"/>
    </row>
    <row r="190" spans="1:190" ht="25.5">
      <c r="A190" s="101"/>
      <c r="B190" s="31"/>
      <c r="C190" s="32" t="s">
        <v>168</v>
      </c>
      <c r="D190" s="23" t="s">
        <v>169</v>
      </c>
      <c r="E190" s="24"/>
      <c r="F190" s="30">
        <f aca="true" t="shared" si="70" ref="F190:O190">SUM(F191:F193)</f>
        <v>109000</v>
      </c>
      <c r="G190" s="30">
        <f t="shared" si="70"/>
        <v>85800</v>
      </c>
      <c r="H190" s="30">
        <f t="shared" si="70"/>
        <v>85800</v>
      </c>
      <c r="I190" s="30">
        <f t="shared" si="70"/>
        <v>85800</v>
      </c>
      <c r="J190" s="30">
        <f t="shared" si="70"/>
        <v>0</v>
      </c>
      <c r="K190" s="30">
        <f t="shared" si="70"/>
        <v>0</v>
      </c>
      <c r="L190" s="30">
        <f t="shared" si="70"/>
        <v>0</v>
      </c>
      <c r="M190" s="30">
        <f t="shared" si="70"/>
        <v>0</v>
      </c>
      <c r="N190" s="30">
        <f t="shared" si="70"/>
        <v>0</v>
      </c>
      <c r="O190" s="30">
        <f t="shared" si="70"/>
        <v>0</v>
      </c>
      <c r="P190" s="30"/>
      <c r="Q190" s="30"/>
      <c r="R190" s="30"/>
      <c r="S190" s="30">
        <f>SUM(S191:S193)</f>
        <v>0</v>
      </c>
      <c r="T190" s="22">
        <f t="shared" si="60"/>
        <v>0.7871559633027523</v>
      </c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  <c r="FH190" s="40"/>
      <c r="FI190" s="40"/>
      <c r="FJ190" s="40"/>
      <c r="FK190" s="40"/>
      <c r="FL190" s="40"/>
      <c r="FM190" s="40"/>
      <c r="FN190" s="40"/>
      <c r="FO190" s="40"/>
      <c r="FP190" s="40"/>
      <c r="FQ190" s="40"/>
      <c r="FR190" s="40"/>
      <c r="FS190" s="40"/>
      <c r="FT190" s="40"/>
      <c r="FU190" s="40"/>
      <c r="FV190" s="40"/>
      <c r="FW190" s="40"/>
      <c r="FX190" s="40"/>
      <c r="FY190" s="40"/>
      <c r="FZ190" s="40"/>
      <c r="GA190" s="40"/>
      <c r="GB190" s="40"/>
      <c r="GC190" s="40"/>
      <c r="GD190" s="40"/>
      <c r="GE190" s="40"/>
      <c r="GF190" s="40"/>
      <c r="GG190" s="40"/>
      <c r="GH190" s="40"/>
    </row>
    <row r="191" spans="1:190" ht="76.5">
      <c r="A191" s="101"/>
      <c r="B191" s="31"/>
      <c r="C191" s="32"/>
      <c r="D191" s="23" t="s">
        <v>54</v>
      </c>
      <c r="E191" s="24" t="s">
        <v>55</v>
      </c>
      <c r="F191" s="30">
        <v>62000</v>
      </c>
      <c r="G191" s="21">
        <f>SUM(H191+M191)</f>
        <v>55000</v>
      </c>
      <c r="H191" s="21">
        <f>SUM(I191:L191)</f>
        <v>55000</v>
      </c>
      <c r="I191" s="38">
        <v>55000</v>
      </c>
      <c r="J191" s="29"/>
      <c r="K191" s="38"/>
      <c r="L191" s="38"/>
      <c r="M191" s="21"/>
      <c r="N191" s="38"/>
      <c r="O191" s="38"/>
      <c r="P191" s="38"/>
      <c r="Q191" s="38"/>
      <c r="R191" s="38"/>
      <c r="S191" s="38"/>
      <c r="T191" s="22">
        <f t="shared" si="60"/>
        <v>0.8870967741935484</v>
      </c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  <c r="FH191" s="40"/>
      <c r="FI191" s="40"/>
      <c r="FJ191" s="40"/>
      <c r="FK191" s="40"/>
      <c r="FL191" s="40"/>
      <c r="FM191" s="40"/>
      <c r="FN191" s="40"/>
      <c r="FO191" s="40"/>
      <c r="FP191" s="40"/>
      <c r="FQ191" s="40"/>
      <c r="FR191" s="40"/>
      <c r="FS191" s="40"/>
      <c r="FT191" s="40"/>
      <c r="FU191" s="40"/>
      <c r="FV191" s="40"/>
      <c r="FW191" s="40"/>
      <c r="FX191" s="40"/>
      <c r="FY191" s="40"/>
      <c r="FZ191" s="40"/>
      <c r="GA191" s="40"/>
      <c r="GB191" s="40"/>
      <c r="GC191" s="40"/>
      <c r="GD191" s="40"/>
      <c r="GE191" s="40"/>
      <c r="GF191" s="40"/>
      <c r="GG191" s="40"/>
      <c r="GH191" s="40"/>
    </row>
    <row r="192" spans="1:190" ht="14.25">
      <c r="A192" s="101"/>
      <c r="B192" s="31"/>
      <c r="C192" s="32"/>
      <c r="D192" s="23" t="s">
        <v>159</v>
      </c>
      <c r="E192" s="24" t="s">
        <v>160</v>
      </c>
      <c r="F192" s="30">
        <v>46500</v>
      </c>
      <c r="G192" s="21">
        <f>SUM(H192+M192)</f>
        <v>30000</v>
      </c>
      <c r="H192" s="21">
        <f>SUM(I192:L192)</f>
        <v>30000</v>
      </c>
      <c r="I192" s="38">
        <v>30000</v>
      </c>
      <c r="J192" s="29"/>
      <c r="K192" s="38"/>
      <c r="L192" s="38"/>
      <c r="M192" s="21">
        <f>SUM(N192:S192)</f>
        <v>0</v>
      </c>
      <c r="N192" s="38"/>
      <c r="O192" s="38"/>
      <c r="P192" s="38"/>
      <c r="Q192" s="38"/>
      <c r="R192" s="38"/>
      <c r="S192" s="38"/>
      <c r="T192" s="22">
        <f>IF(F192&lt;&gt;0,G192/F192,"")</f>
        <v>0.6451612903225806</v>
      </c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  <c r="FH192" s="40"/>
      <c r="FI192" s="40"/>
      <c r="FJ192" s="40"/>
      <c r="FK192" s="40"/>
      <c r="FL192" s="40"/>
      <c r="FM192" s="40"/>
      <c r="FN192" s="40"/>
      <c r="FO192" s="40"/>
      <c r="FP192" s="40"/>
      <c r="FQ192" s="40"/>
      <c r="FR192" s="40"/>
      <c r="FS192" s="40"/>
      <c r="FT192" s="40"/>
      <c r="FU192" s="40"/>
      <c r="FV192" s="40"/>
      <c r="FW192" s="40"/>
      <c r="FX192" s="40"/>
      <c r="FY192" s="40"/>
      <c r="FZ192" s="40"/>
      <c r="GA192" s="40"/>
      <c r="GB192" s="40"/>
      <c r="GC192" s="40"/>
      <c r="GD192" s="40"/>
      <c r="GE192" s="40"/>
      <c r="GF192" s="40"/>
      <c r="GG192" s="40"/>
      <c r="GH192" s="40"/>
    </row>
    <row r="193" spans="1:190" ht="14.25">
      <c r="A193" s="101"/>
      <c r="B193" s="31"/>
      <c r="C193" s="32"/>
      <c r="D193" s="23" t="s">
        <v>76</v>
      </c>
      <c r="E193" s="24" t="s">
        <v>59</v>
      </c>
      <c r="F193" s="30">
        <v>500</v>
      </c>
      <c r="G193" s="21">
        <f>SUM(H193+M193)</f>
        <v>800</v>
      </c>
      <c r="H193" s="21">
        <f>SUM(I193:L193)</f>
        <v>800</v>
      </c>
      <c r="I193" s="38">
        <v>800</v>
      </c>
      <c r="J193" s="29"/>
      <c r="K193" s="38"/>
      <c r="L193" s="38"/>
      <c r="M193" s="21">
        <f>SUM(N193:S193)</f>
        <v>0</v>
      </c>
      <c r="N193" s="38"/>
      <c r="O193" s="38"/>
      <c r="P193" s="38"/>
      <c r="Q193" s="38"/>
      <c r="R193" s="38"/>
      <c r="S193" s="38"/>
      <c r="T193" s="22">
        <f t="shared" si="60"/>
        <v>1.6</v>
      </c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  <c r="FH193" s="40"/>
      <c r="FI193" s="40"/>
      <c r="FJ193" s="40"/>
      <c r="FK193" s="40"/>
      <c r="FL193" s="40"/>
      <c r="FM193" s="40"/>
      <c r="FN193" s="40"/>
      <c r="FO193" s="40"/>
      <c r="FP193" s="40"/>
      <c r="FQ193" s="40"/>
      <c r="FR193" s="40"/>
      <c r="FS193" s="40"/>
      <c r="FT193" s="40"/>
      <c r="FU193" s="40"/>
      <c r="FV193" s="40"/>
      <c r="FW193" s="40"/>
      <c r="FX193" s="40"/>
      <c r="FY193" s="40"/>
      <c r="FZ193" s="40"/>
      <c r="GA193" s="40"/>
      <c r="GB193" s="40"/>
      <c r="GC193" s="40"/>
      <c r="GD193" s="40"/>
      <c r="GE193" s="40"/>
      <c r="GF193" s="40"/>
      <c r="GG193" s="40"/>
      <c r="GH193" s="40"/>
    </row>
    <row r="194" spans="1:190" ht="14.25">
      <c r="A194" s="101"/>
      <c r="B194" s="31"/>
      <c r="C194" s="32" t="s">
        <v>170</v>
      </c>
      <c r="D194" s="23" t="s">
        <v>171</v>
      </c>
      <c r="E194" s="24"/>
      <c r="F194" s="30">
        <f aca="true" t="shared" si="71" ref="F194:O194">SUM(F195:F196)</f>
        <v>981226</v>
      </c>
      <c r="G194" s="30">
        <f t="shared" si="71"/>
        <v>1023798</v>
      </c>
      <c r="H194" s="30">
        <f t="shared" si="71"/>
        <v>1023798</v>
      </c>
      <c r="I194" s="30">
        <f t="shared" si="71"/>
        <v>1023798</v>
      </c>
      <c r="J194" s="30">
        <f t="shared" si="71"/>
        <v>0</v>
      </c>
      <c r="K194" s="30">
        <f t="shared" si="71"/>
        <v>0</v>
      </c>
      <c r="L194" s="30">
        <f t="shared" si="71"/>
        <v>0</v>
      </c>
      <c r="M194" s="30">
        <f t="shared" si="71"/>
        <v>0</v>
      </c>
      <c r="N194" s="30">
        <f t="shared" si="71"/>
        <v>0</v>
      </c>
      <c r="O194" s="30">
        <f t="shared" si="71"/>
        <v>0</v>
      </c>
      <c r="P194" s="30"/>
      <c r="Q194" s="30"/>
      <c r="R194" s="30"/>
      <c r="S194" s="30">
        <f>SUM(S195:S196)</f>
        <v>0</v>
      </c>
      <c r="T194" s="22">
        <f t="shared" si="60"/>
        <v>1.043386538880951</v>
      </c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  <c r="FH194" s="40"/>
      <c r="FI194" s="40"/>
      <c r="FJ194" s="40"/>
      <c r="FK194" s="40"/>
      <c r="FL194" s="40"/>
      <c r="FM194" s="40"/>
      <c r="FN194" s="40"/>
      <c r="FO194" s="40"/>
      <c r="FP194" s="40"/>
      <c r="FQ194" s="40"/>
      <c r="FR194" s="40"/>
      <c r="FS194" s="40"/>
      <c r="FT194" s="40"/>
      <c r="FU194" s="40"/>
      <c r="FV194" s="40"/>
      <c r="FW194" s="40"/>
      <c r="FX194" s="40"/>
      <c r="FY194" s="40"/>
      <c r="FZ194" s="40"/>
      <c r="GA194" s="40"/>
      <c r="GB194" s="40"/>
      <c r="GC194" s="40"/>
      <c r="GD194" s="40"/>
      <c r="GE194" s="40"/>
      <c r="GF194" s="40"/>
      <c r="GG194" s="40"/>
      <c r="GH194" s="40"/>
    </row>
    <row r="195" spans="1:190" ht="14.25">
      <c r="A195" s="101"/>
      <c r="B195" s="31"/>
      <c r="C195" s="32"/>
      <c r="D195" s="23" t="s">
        <v>159</v>
      </c>
      <c r="E195" s="24" t="s">
        <v>160</v>
      </c>
      <c r="F195" s="30">
        <v>976176</v>
      </c>
      <c r="G195" s="21">
        <f>SUM(H195+M195)</f>
        <v>1023798</v>
      </c>
      <c r="H195" s="21">
        <f>SUM(I195:L195)</f>
        <v>1023798</v>
      </c>
      <c r="I195" s="38">
        <v>1023798</v>
      </c>
      <c r="J195" s="29"/>
      <c r="K195" s="38"/>
      <c r="L195" s="38"/>
      <c r="M195" s="21">
        <f>SUM(N195:S195)</f>
        <v>0</v>
      </c>
      <c r="N195" s="38"/>
      <c r="O195" s="38"/>
      <c r="P195" s="38"/>
      <c r="Q195" s="38"/>
      <c r="R195" s="38"/>
      <c r="S195" s="38"/>
      <c r="T195" s="22">
        <f t="shared" si="60"/>
        <v>1.0487842356296406</v>
      </c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  <c r="FH195" s="40"/>
      <c r="FI195" s="40"/>
      <c r="FJ195" s="40"/>
      <c r="FK195" s="40"/>
      <c r="FL195" s="40"/>
      <c r="FM195" s="40"/>
      <c r="FN195" s="40"/>
      <c r="FO195" s="40"/>
      <c r="FP195" s="40"/>
      <c r="FQ195" s="40"/>
      <c r="FR195" s="40"/>
      <c r="FS195" s="40"/>
      <c r="FT195" s="40"/>
      <c r="FU195" s="40"/>
      <c r="FV195" s="40"/>
      <c r="FW195" s="40"/>
      <c r="FX195" s="40"/>
      <c r="FY195" s="40"/>
      <c r="FZ195" s="40"/>
      <c r="GA195" s="40"/>
      <c r="GB195" s="40"/>
      <c r="GC195" s="40"/>
      <c r="GD195" s="40"/>
      <c r="GE195" s="40"/>
      <c r="GF195" s="40"/>
      <c r="GG195" s="40"/>
      <c r="GH195" s="40"/>
    </row>
    <row r="196" spans="1:190" ht="14.25">
      <c r="A196" s="101"/>
      <c r="B196" s="31"/>
      <c r="C196" s="32"/>
      <c r="D196" s="23" t="s">
        <v>152</v>
      </c>
      <c r="E196" s="24" t="s">
        <v>34</v>
      </c>
      <c r="F196" s="30">
        <v>5050</v>
      </c>
      <c r="G196" s="21">
        <f>SUM(H196+M196)</f>
        <v>0</v>
      </c>
      <c r="H196" s="21">
        <f>SUM(I196:L196)</f>
        <v>0</v>
      </c>
      <c r="I196" s="38">
        <v>0</v>
      </c>
      <c r="J196" s="29"/>
      <c r="K196" s="38"/>
      <c r="L196" s="38"/>
      <c r="M196" s="21">
        <f>SUM(N196:S196)</f>
        <v>0</v>
      </c>
      <c r="N196" s="38"/>
      <c r="O196" s="38"/>
      <c r="P196" s="38"/>
      <c r="Q196" s="38"/>
      <c r="R196" s="38"/>
      <c r="S196" s="38"/>
      <c r="T196" s="22">
        <f t="shared" si="60"/>
        <v>0</v>
      </c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  <c r="FH196" s="40"/>
      <c r="FI196" s="40"/>
      <c r="FJ196" s="40"/>
      <c r="FK196" s="40"/>
      <c r="FL196" s="40"/>
      <c r="FM196" s="40"/>
      <c r="FN196" s="40"/>
      <c r="FO196" s="40"/>
      <c r="FP196" s="40"/>
      <c r="FQ196" s="40"/>
      <c r="FR196" s="40"/>
      <c r="FS196" s="40"/>
      <c r="FT196" s="40"/>
      <c r="FU196" s="40"/>
      <c r="FV196" s="40"/>
      <c r="FW196" s="40"/>
      <c r="FX196" s="40"/>
      <c r="FY196" s="40"/>
      <c r="FZ196" s="40"/>
      <c r="GA196" s="40"/>
      <c r="GB196" s="40"/>
      <c r="GC196" s="40"/>
      <c r="GD196" s="40"/>
      <c r="GE196" s="40"/>
      <c r="GF196" s="40"/>
      <c r="GG196" s="40"/>
      <c r="GH196" s="40"/>
    </row>
    <row r="197" spans="1:190" ht="14.25">
      <c r="A197" s="101"/>
      <c r="B197" s="31"/>
      <c r="C197" s="32" t="s">
        <v>172</v>
      </c>
      <c r="D197" s="23" t="s">
        <v>21</v>
      </c>
      <c r="E197" s="24"/>
      <c r="F197" s="30">
        <f aca="true" t="shared" si="72" ref="F197:S197">SUM(F198:F201)</f>
        <v>4104969</v>
      </c>
      <c r="G197" s="30">
        <f t="shared" si="72"/>
        <v>1641050</v>
      </c>
      <c r="H197" s="30">
        <f t="shared" si="72"/>
        <v>1641050</v>
      </c>
      <c r="I197" s="30">
        <f t="shared" si="72"/>
        <v>0</v>
      </c>
      <c r="J197" s="30">
        <f t="shared" si="72"/>
        <v>0</v>
      </c>
      <c r="K197" s="30">
        <f t="shared" si="72"/>
        <v>0</v>
      </c>
      <c r="L197" s="30">
        <f t="shared" si="72"/>
        <v>1641050</v>
      </c>
      <c r="M197" s="30">
        <f t="shared" si="72"/>
        <v>0</v>
      </c>
      <c r="N197" s="30">
        <f t="shared" si="72"/>
        <v>0</v>
      </c>
      <c r="O197" s="30">
        <f t="shared" si="72"/>
        <v>0</v>
      </c>
      <c r="P197" s="30">
        <f t="shared" si="72"/>
        <v>0</v>
      </c>
      <c r="Q197" s="30">
        <f t="shared" si="72"/>
        <v>0</v>
      </c>
      <c r="R197" s="30"/>
      <c r="S197" s="30">
        <f t="shared" si="72"/>
        <v>0</v>
      </c>
      <c r="T197" s="22">
        <f t="shared" si="60"/>
        <v>0.39977159389023403</v>
      </c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  <c r="FH197" s="40"/>
      <c r="FI197" s="40"/>
      <c r="FJ197" s="40"/>
      <c r="FK197" s="40"/>
      <c r="FL197" s="40"/>
      <c r="FM197" s="40"/>
      <c r="FN197" s="40"/>
      <c r="FO197" s="40"/>
      <c r="FP197" s="40"/>
      <c r="FQ197" s="40"/>
      <c r="FR197" s="40"/>
      <c r="FS197" s="40"/>
      <c r="FT197" s="40"/>
      <c r="FU197" s="40"/>
      <c r="FV197" s="40"/>
      <c r="FW197" s="40"/>
      <c r="FX197" s="40"/>
      <c r="FY197" s="40"/>
      <c r="FZ197" s="40"/>
      <c r="GA197" s="40"/>
      <c r="GB197" s="40"/>
      <c r="GC197" s="40"/>
      <c r="GD197" s="40"/>
      <c r="GE197" s="40"/>
      <c r="GF197" s="40"/>
      <c r="GG197" s="40"/>
      <c r="GH197" s="40"/>
    </row>
    <row r="198" spans="1:190" ht="38.25">
      <c r="A198" s="101"/>
      <c r="B198" s="31"/>
      <c r="C198" s="32" t="s">
        <v>173</v>
      </c>
      <c r="D198" s="23" t="s">
        <v>174</v>
      </c>
      <c r="E198" s="24" t="s">
        <v>80</v>
      </c>
      <c r="F198" s="30">
        <v>2817032</v>
      </c>
      <c r="G198" s="21">
        <v>1454492</v>
      </c>
      <c r="H198" s="21">
        <v>1454492</v>
      </c>
      <c r="I198" s="38"/>
      <c r="J198" s="38"/>
      <c r="K198" s="33"/>
      <c r="L198" s="21">
        <v>1454492</v>
      </c>
      <c r="M198" s="21">
        <f>SUM(N198:S198)</f>
        <v>0</v>
      </c>
      <c r="N198" s="38"/>
      <c r="O198" s="38"/>
      <c r="P198" s="38"/>
      <c r="Q198" s="38"/>
      <c r="R198" s="38"/>
      <c r="S198" s="38"/>
      <c r="T198" s="22">
        <f t="shared" si="60"/>
        <v>0.5163207233712646</v>
      </c>
      <c r="U198" s="68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  <c r="FH198" s="40"/>
      <c r="FI198" s="40"/>
      <c r="FJ198" s="40"/>
      <c r="FK198" s="40"/>
      <c r="FL198" s="40"/>
      <c r="FM198" s="40"/>
      <c r="FN198" s="40"/>
      <c r="FO198" s="40"/>
      <c r="FP198" s="40"/>
      <c r="FQ198" s="40"/>
      <c r="FR198" s="40"/>
      <c r="FS198" s="40"/>
      <c r="FT198" s="40"/>
      <c r="FU198" s="40"/>
      <c r="FV198" s="40"/>
      <c r="FW198" s="40"/>
      <c r="FX198" s="40"/>
      <c r="FY198" s="40"/>
      <c r="FZ198" s="40"/>
      <c r="GA198" s="40"/>
      <c r="GB198" s="40"/>
      <c r="GC198" s="40"/>
      <c r="GD198" s="40"/>
      <c r="GE198" s="40"/>
      <c r="GF198" s="40"/>
      <c r="GG198" s="40"/>
      <c r="GH198" s="40"/>
    </row>
    <row r="199" spans="1:190" ht="38.25">
      <c r="A199" s="101"/>
      <c r="B199" s="31"/>
      <c r="C199" s="32" t="s">
        <v>173</v>
      </c>
      <c r="D199" s="23" t="s">
        <v>174</v>
      </c>
      <c r="E199" s="24" t="s">
        <v>81</v>
      </c>
      <c r="F199" s="30">
        <v>390137</v>
      </c>
      <c r="G199" s="21">
        <v>186558</v>
      </c>
      <c r="H199" s="21">
        <v>186558</v>
      </c>
      <c r="I199" s="38"/>
      <c r="J199" s="38"/>
      <c r="K199" s="33"/>
      <c r="L199" s="21">
        <v>186558</v>
      </c>
      <c r="M199" s="21"/>
      <c r="N199" s="38"/>
      <c r="O199" s="38"/>
      <c r="P199" s="38"/>
      <c r="Q199" s="38"/>
      <c r="R199" s="38"/>
      <c r="S199" s="38"/>
      <c r="T199" s="22">
        <f t="shared" si="60"/>
        <v>0.47818586804122654</v>
      </c>
      <c r="U199" s="68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  <c r="FH199" s="40"/>
      <c r="FI199" s="40"/>
      <c r="FJ199" s="40"/>
      <c r="FK199" s="40"/>
      <c r="FL199" s="40"/>
      <c r="FM199" s="40"/>
      <c r="FN199" s="40"/>
      <c r="FO199" s="40"/>
      <c r="FP199" s="40"/>
      <c r="FQ199" s="40"/>
      <c r="FR199" s="40"/>
      <c r="FS199" s="40"/>
      <c r="FT199" s="40"/>
      <c r="FU199" s="40"/>
      <c r="FV199" s="40"/>
      <c r="FW199" s="40"/>
      <c r="FX199" s="40"/>
      <c r="FY199" s="40"/>
      <c r="FZ199" s="40"/>
      <c r="GA199" s="40"/>
      <c r="GB199" s="40"/>
      <c r="GC199" s="40"/>
      <c r="GD199" s="40"/>
      <c r="GE199" s="40"/>
      <c r="GF199" s="40"/>
      <c r="GG199" s="40"/>
      <c r="GH199" s="40"/>
    </row>
    <row r="200" spans="1:190" ht="76.5">
      <c r="A200" s="95">
        <v>9</v>
      </c>
      <c r="B200" s="31"/>
      <c r="C200" s="32"/>
      <c r="D200" s="23" t="s">
        <v>47</v>
      </c>
      <c r="E200" s="24" t="s">
        <v>35</v>
      </c>
      <c r="F200" s="30">
        <v>763110</v>
      </c>
      <c r="G200" s="30">
        <v>0</v>
      </c>
      <c r="H200" s="30">
        <v>0</v>
      </c>
      <c r="I200" s="30">
        <v>0</v>
      </c>
      <c r="J200" s="30"/>
      <c r="K200" s="30"/>
      <c r="L200" s="30"/>
      <c r="M200" s="30">
        <v>0</v>
      </c>
      <c r="N200" s="30">
        <v>0</v>
      </c>
      <c r="O200" s="30"/>
      <c r="P200" s="30"/>
      <c r="Q200" s="30"/>
      <c r="R200" s="30"/>
      <c r="S200" s="30"/>
      <c r="T200" s="22">
        <f t="shared" si="60"/>
        <v>0</v>
      </c>
      <c r="U200" s="68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  <c r="FH200" s="40"/>
      <c r="FI200" s="40"/>
      <c r="FJ200" s="40"/>
      <c r="FK200" s="40"/>
      <c r="FL200" s="40"/>
      <c r="FM200" s="40"/>
      <c r="FN200" s="40"/>
      <c r="FO200" s="40"/>
      <c r="FP200" s="40"/>
      <c r="FQ200" s="40"/>
      <c r="FR200" s="40"/>
      <c r="FS200" s="40"/>
      <c r="FT200" s="40"/>
      <c r="FU200" s="40"/>
      <c r="FV200" s="40"/>
      <c r="FW200" s="40"/>
      <c r="FX200" s="40"/>
      <c r="FY200" s="40"/>
      <c r="FZ200" s="40"/>
      <c r="GA200" s="40"/>
      <c r="GB200" s="40"/>
      <c r="GC200" s="40"/>
      <c r="GD200" s="40"/>
      <c r="GE200" s="40"/>
      <c r="GF200" s="40"/>
      <c r="GG200" s="40"/>
      <c r="GH200" s="40"/>
    </row>
    <row r="201" spans="1:190" ht="51">
      <c r="A201" s="95"/>
      <c r="B201" s="31"/>
      <c r="C201" s="32"/>
      <c r="D201" s="23" t="s">
        <v>239</v>
      </c>
      <c r="E201" s="24" t="s">
        <v>36</v>
      </c>
      <c r="F201" s="30">
        <v>134690</v>
      </c>
      <c r="G201" s="30">
        <v>0</v>
      </c>
      <c r="H201" s="30">
        <v>0</v>
      </c>
      <c r="I201" s="30">
        <v>0</v>
      </c>
      <c r="J201" s="30"/>
      <c r="K201" s="30"/>
      <c r="L201" s="30"/>
      <c r="M201" s="30">
        <v>0</v>
      </c>
      <c r="N201" s="30">
        <v>0</v>
      </c>
      <c r="O201" s="30"/>
      <c r="P201" s="30"/>
      <c r="Q201" s="30"/>
      <c r="R201" s="30"/>
      <c r="S201" s="30"/>
      <c r="T201" s="22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  <c r="FH201" s="40"/>
      <c r="FI201" s="40"/>
      <c r="FJ201" s="40"/>
      <c r="FK201" s="40"/>
      <c r="FL201" s="40"/>
      <c r="FM201" s="40"/>
      <c r="FN201" s="40"/>
      <c r="FO201" s="40"/>
      <c r="FP201" s="40"/>
      <c r="FQ201" s="40"/>
      <c r="FR201" s="40"/>
      <c r="FS201" s="40"/>
      <c r="FT201" s="40"/>
      <c r="FU201" s="40"/>
      <c r="FV201" s="40"/>
      <c r="FW201" s="40"/>
      <c r="FX201" s="40"/>
      <c r="FY201" s="40"/>
      <c r="FZ201" s="40"/>
      <c r="GA201" s="40"/>
      <c r="GB201" s="40"/>
      <c r="GC201" s="40"/>
      <c r="GD201" s="40"/>
      <c r="GE201" s="40"/>
      <c r="GF201" s="40"/>
      <c r="GG201" s="40"/>
      <c r="GH201" s="40"/>
    </row>
    <row r="202" spans="1:190" ht="15">
      <c r="A202" s="95"/>
      <c r="B202" s="26">
        <v>851</v>
      </c>
      <c r="C202" s="27"/>
      <c r="D202" s="28" t="s">
        <v>179</v>
      </c>
      <c r="E202" s="27"/>
      <c r="F202" s="30">
        <f aca="true" t="shared" si="73" ref="F202:Q202">SUM(F203+F206+F209)</f>
        <v>39089</v>
      </c>
      <c r="G202" s="30">
        <f t="shared" si="73"/>
        <v>19000</v>
      </c>
      <c r="H202" s="30">
        <f t="shared" si="73"/>
        <v>19000</v>
      </c>
      <c r="I202" s="30">
        <f t="shared" si="73"/>
        <v>0</v>
      </c>
      <c r="J202" s="30">
        <f t="shared" si="73"/>
        <v>19000</v>
      </c>
      <c r="K202" s="30">
        <f t="shared" si="73"/>
        <v>0</v>
      </c>
      <c r="L202" s="30">
        <f t="shared" si="73"/>
        <v>0</v>
      </c>
      <c r="M202" s="30">
        <f t="shared" si="73"/>
        <v>0</v>
      </c>
      <c r="N202" s="30">
        <f t="shared" si="73"/>
        <v>0</v>
      </c>
      <c r="O202" s="30">
        <f t="shared" si="73"/>
        <v>0</v>
      </c>
      <c r="P202" s="30">
        <f t="shared" si="73"/>
        <v>0</v>
      </c>
      <c r="Q202" s="30">
        <f t="shared" si="73"/>
        <v>0</v>
      </c>
      <c r="R202" s="30"/>
      <c r="S202" s="30">
        <f>SUM(S203+S206+S209)</f>
        <v>0</v>
      </c>
      <c r="T202" s="22">
        <f aca="true" t="shared" si="74" ref="T202:T220">IF(F202&lt;&gt;0,G202/F202,"")</f>
        <v>0.486070249942439</v>
      </c>
      <c r="BW202" s="41"/>
      <c r="BX202" s="41"/>
      <c r="BY202" s="41"/>
      <c r="BZ202" s="41"/>
      <c r="CA202" s="41"/>
      <c r="CB202" s="41"/>
      <c r="CC202" s="41"/>
      <c r="CD202" s="41"/>
      <c r="CE202" s="41"/>
      <c r="CF202" s="41"/>
      <c r="CG202" s="41"/>
      <c r="CH202" s="41"/>
      <c r="CI202" s="41"/>
      <c r="CJ202" s="41"/>
      <c r="CK202" s="41"/>
      <c r="CL202" s="41"/>
      <c r="CM202" s="41"/>
      <c r="CN202" s="41"/>
      <c r="CO202" s="41"/>
      <c r="CP202" s="41"/>
      <c r="CQ202" s="41"/>
      <c r="CR202" s="41"/>
      <c r="CS202" s="41"/>
      <c r="CT202" s="41"/>
      <c r="CU202" s="41"/>
      <c r="CV202" s="41"/>
      <c r="CW202" s="41"/>
      <c r="CX202" s="41"/>
      <c r="CY202" s="41"/>
      <c r="CZ202" s="41"/>
      <c r="DA202" s="41"/>
      <c r="DB202" s="41"/>
      <c r="DC202" s="41"/>
      <c r="DD202" s="41"/>
      <c r="DE202" s="41"/>
      <c r="DF202" s="41"/>
      <c r="DG202" s="41"/>
      <c r="DH202" s="41"/>
      <c r="DI202" s="41"/>
      <c r="DJ202" s="41"/>
      <c r="DK202" s="41"/>
      <c r="DL202" s="41"/>
      <c r="DM202" s="41"/>
      <c r="DN202" s="41"/>
      <c r="DO202" s="41"/>
      <c r="DP202" s="41"/>
      <c r="DQ202" s="41"/>
      <c r="DR202" s="41"/>
      <c r="DS202" s="41"/>
      <c r="DT202" s="41"/>
      <c r="DU202" s="41"/>
      <c r="DV202" s="41"/>
      <c r="DW202" s="41"/>
      <c r="DX202" s="41"/>
      <c r="DY202" s="41"/>
      <c r="DZ202" s="41"/>
      <c r="EA202" s="41"/>
      <c r="EB202" s="41"/>
      <c r="EC202" s="41"/>
      <c r="ED202" s="41"/>
      <c r="EE202" s="41"/>
      <c r="EF202" s="41"/>
      <c r="EG202" s="41"/>
      <c r="EH202" s="41"/>
      <c r="EI202" s="41"/>
      <c r="EJ202" s="41"/>
      <c r="EK202" s="41"/>
      <c r="EL202" s="41"/>
      <c r="EM202" s="41"/>
      <c r="EN202" s="41"/>
      <c r="EO202" s="41"/>
      <c r="EP202" s="41"/>
      <c r="EQ202" s="41"/>
      <c r="ER202" s="41"/>
      <c r="ES202" s="41"/>
      <c r="ET202" s="41"/>
      <c r="EU202" s="41"/>
      <c r="EV202" s="41"/>
      <c r="EW202" s="41"/>
      <c r="EX202" s="41"/>
      <c r="EY202" s="41"/>
      <c r="EZ202" s="41"/>
      <c r="FA202" s="41"/>
      <c r="FB202" s="41"/>
      <c r="FC202" s="41"/>
      <c r="FD202" s="41"/>
      <c r="FE202" s="41"/>
      <c r="FF202" s="41"/>
      <c r="FG202" s="41"/>
      <c r="FH202" s="41"/>
      <c r="FI202" s="41"/>
      <c r="FJ202" s="41"/>
      <c r="FK202" s="41"/>
      <c r="FL202" s="41"/>
      <c r="FM202" s="41"/>
      <c r="FN202" s="41"/>
      <c r="FO202" s="41"/>
      <c r="FP202" s="41"/>
      <c r="FQ202" s="41"/>
      <c r="FR202" s="41"/>
      <c r="FS202" s="41"/>
      <c r="FT202" s="41"/>
      <c r="FU202" s="41"/>
      <c r="FV202" s="41"/>
      <c r="FW202" s="41"/>
      <c r="FX202" s="41"/>
      <c r="FY202" s="41"/>
      <c r="FZ202" s="41"/>
      <c r="GA202" s="41"/>
      <c r="GB202" s="41"/>
      <c r="GC202" s="41"/>
      <c r="GD202" s="41"/>
      <c r="GE202" s="41"/>
      <c r="GF202" s="41"/>
      <c r="GG202" s="41"/>
      <c r="GH202" s="41"/>
    </row>
    <row r="203" spans="1:190" ht="15">
      <c r="A203" s="95"/>
      <c r="B203" s="26"/>
      <c r="C203" s="27" t="s">
        <v>180</v>
      </c>
      <c r="D203" s="28" t="s">
        <v>181</v>
      </c>
      <c r="E203" s="27"/>
      <c r="F203" s="30">
        <f>SUM(F204:F205)</f>
        <v>16055</v>
      </c>
      <c r="G203" s="30">
        <f aca="true" t="shared" si="75" ref="G203:S203">SUM(G204:G205)</f>
        <v>0</v>
      </c>
      <c r="H203" s="30">
        <f t="shared" si="75"/>
        <v>0</v>
      </c>
      <c r="I203" s="30">
        <f t="shared" si="75"/>
        <v>0</v>
      </c>
      <c r="J203" s="30">
        <f t="shared" si="75"/>
        <v>0</v>
      </c>
      <c r="K203" s="30">
        <f t="shared" si="75"/>
        <v>0</v>
      </c>
      <c r="L203" s="30">
        <f t="shared" si="75"/>
        <v>0</v>
      </c>
      <c r="M203" s="30">
        <f t="shared" si="75"/>
        <v>0</v>
      </c>
      <c r="N203" s="30">
        <f t="shared" si="75"/>
        <v>0</v>
      </c>
      <c r="O203" s="30">
        <f t="shared" si="75"/>
        <v>0</v>
      </c>
      <c r="P203" s="30">
        <f t="shared" si="75"/>
        <v>0</v>
      </c>
      <c r="Q203" s="30">
        <f t="shared" si="75"/>
        <v>0</v>
      </c>
      <c r="R203" s="30"/>
      <c r="S203" s="30">
        <f t="shared" si="75"/>
        <v>0</v>
      </c>
      <c r="T203" s="22">
        <f t="shared" si="74"/>
        <v>0</v>
      </c>
      <c r="BW203" s="41"/>
      <c r="BX203" s="41"/>
      <c r="BY203" s="41"/>
      <c r="BZ203" s="41"/>
      <c r="CA203" s="41"/>
      <c r="CB203" s="41"/>
      <c r="CC203" s="41"/>
      <c r="CD203" s="41"/>
      <c r="CE203" s="41"/>
      <c r="CF203" s="41"/>
      <c r="CG203" s="41"/>
      <c r="CH203" s="41"/>
      <c r="CI203" s="41"/>
      <c r="CJ203" s="41"/>
      <c r="CK203" s="41"/>
      <c r="CL203" s="41"/>
      <c r="CM203" s="41"/>
      <c r="CN203" s="41"/>
      <c r="CO203" s="41"/>
      <c r="CP203" s="41"/>
      <c r="CQ203" s="41"/>
      <c r="CR203" s="41"/>
      <c r="CS203" s="41"/>
      <c r="CT203" s="41"/>
      <c r="CU203" s="41"/>
      <c r="CV203" s="41"/>
      <c r="CW203" s="41"/>
      <c r="CX203" s="41"/>
      <c r="CY203" s="41"/>
      <c r="CZ203" s="41"/>
      <c r="DA203" s="41"/>
      <c r="DB203" s="41"/>
      <c r="DC203" s="41"/>
      <c r="DD203" s="41"/>
      <c r="DE203" s="41"/>
      <c r="DF203" s="41"/>
      <c r="DG203" s="41"/>
      <c r="DH203" s="41"/>
      <c r="DI203" s="41"/>
      <c r="DJ203" s="41"/>
      <c r="DK203" s="41"/>
      <c r="DL203" s="41"/>
      <c r="DM203" s="41"/>
      <c r="DN203" s="41"/>
      <c r="DO203" s="41"/>
      <c r="DP203" s="41"/>
      <c r="DQ203" s="41"/>
      <c r="DR203" s="41"/>
      <c r="DS203" s="41"/>
      <c r="DT203" s="41"/>
      <c r="DU203" s="41"/>
      <c r="DV203" s="41"/>
      <c r="DW203" s="41"/>
      <c r="DX203" s="41"/>
      <c r="DY203" s="41"/>
      <c r="DZ203" s="41"/>
      <c r="EA203" s="41"/>
      <c r="EB203" s="41"/>
      <c r="EC203" s="41"/>
      <c r="ED203" s="41"/>
      <c r="EE203" s="41"/>
      <c r="EF203" s="41"/>
      <c r="EG203" s="41"/>
      <c r="EH203" s="41"/>
      <c r="EI203" s="41"/>
      <c r="EJ203" s="41"/>
      <c r="EK203" s="41"/>
      <c r="EL203" s="41"/>
      <c r="EM203" s="41"/>
      <c r="EN203" s="41"/>
      <c r="EO203" s="41"/>
      <c r="EP203" s="41"/>
      <c r="EQ203" s="41"/>
      <c r="ER203" s="41"/>
      <c r="ES203" s="41"/>
      <c r="ET203" s="41"/>
      <c r="EU203" s="41"/>
      <c r="EV203" s="41"/>
      <c r="EW203" s="41"/>
      <c r="EX203" s="41"/>
      <c r="EY203" s="41"/>
      <c r="EZ203" s="41"/>
      <c r="FA203" s="41"/>
      <c r="FB203" s="41"/>
      <c r="FC203" s="41"/>
      <c r="FD203" s="41"/>
      <c r="FE203" s="41"/>
      <c r="FF203" s="41"/>
      <c r="FG203" s="41"/>
      <c r="FH203" s="41"/>
      <c r="FI203" s="41"/>
      <c r="FJ203" s="41"/>
      <c r="FK203" s="41"/>
      <c r="FL203" s="41"/>
      <c r="FM203" s="41"/>
      <c r="FN203" s="41"/>
      <c r="FO203" s="41"/>
      <c r="FP203" s="41"/>
      <c r="FQ203" s="41"/>
      <c r="FR203" s="41"/>
      <c r="FS203" s="41"/>
      <c r="FT203" s="41"/>
      <c r="FU203" s="41"/>
      <c r="FV203" s="41"/>
      <c r="FW203" s="41"/>
      <c r="FX203" s="41"/>
      <c r="FY203" s="41"/>
      <c r="FZ203" s="41"/>
      <c r="GA203" s="41"/>
      <c r="GB203" s="41"/>
      <c r="GC203" s="41"/>
      <c r="GD203" s="41"/>
      <c r="GE203" s="41"/>
      <c r="GF203" s="41"/>
      <c r="GG203" s="41"/>
      <c r="GH203" s="41"/>
    </row>
    <row r="204" spans="1:190" ht="14.25">
      <c r="A204" s="95"/>
      <c r="B204" s="31"/>
      <c r="C204" s="32"/>
      <c r="D204" s="23" t="s">
        <v>197</v>
      </c>
      <c r="E204" s="24" t="s">
        <v>59</v>
      </c>
      <c r="F204" s="30">
        <v>234</v>
      </c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22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  <c r="FH204" s="40"/>
      <c r="FI204" s="40"/>
      <c r="FJ204" s="40"/>
      <c r="FK204" s="40"/>
      <c r="FL204" s="40"/>
      <c r="FM204" s="40"/>
      <c r="FN204" s="40"/>
      <c r="FO204" s="40"/>
      <c r="FP204" s="40"/>
      <c r="FQ204" s="40"/>
      <c r="FR204" s="40"/>
      <c r="FS204" s="40"/>
      <c r="FT204" s="40"/>
      <c r="FU204" s="40"/>
      <c r="FV204" s="40"/>
      <c r="FW204" s="40"/>
      <c r="FX204" s="40"/>
      <c r="FY204" s="40"/>
      <c r="FZ204" s="40"/>
      <c r="GA204" s="40"/>
      <c r="GB204" s="40"/>
      <c r="GC204" s="40"/>
      <c r="GD204" s="40"/>
      <c r="GE204" s="40"/>
      <c r="GF204" s="40"/>
      <c r="GG204" s="40"/>
      <c r="GH204" s="40"/>
    </row>
    <row r="205" spans="1:190" ht="14.25">
      <c r="A205" s="95"/>
      <c r="B205" s="31"/>
      <c r="C205" s="32"/>
      <c r="D205" s="23" t="s">
        <v>33</v>
      </c>
      <c r="E205" s="24" t="s">
        <v>34</v>
      </c>
      <c r="F205" s="30">
        <v>15821</v>
      </c>
      <c r="G205" s="30">
        <v>0</v>
      </c>
      <c r="H205" s="30">
        <v>0</v>
      </c>
      <c r="I205" s="30">
        <v>0</v>
      </c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22">
        <f>IF(F205&lt;&gt;0,G205/F205,"")</f>
        <v>0</v>
      </c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  <c r="FH205" s="40"/>
      <c r="FI205" s="40"/>
      <c r="FJ205" s="40"/>
      <c r="FK205" s="40"/>
      <c r="FL205" s="40"/>
      <c r="FM205" s="40"/>
      <c r="FN205" s="40"/>
      <c r="FO205" s="40"/>
      <c r="FP205" s="40"/>
      <c r="FQ205" s="40"/>
      <c r="FR205" s="40"/>
      <c r="FS205" s="40"/>
      <c r="FT205" s="40"/>
      <c r="FU205" s="40"/>
      <c r="FV205" s="40"/>
      <c r="FW205" s="40"/>
      <c r="FX205" s="40"/>
      <c r="FY205" s="40"/>
      <c r="FZ205" s="40"/>
      <c r="GA205" s="40"/>
      <c r="GB205" s="40"/>
      <c r="GC205" s="40"/>
      <c r="GD205" s="40"/>
      <c r="GE205" s="40"/>
      <c r="GF205" s="40"/>
      <c r="GG205" s="40"/>
      <c r="GH205" s="40"/>
    </row>
    <row r="206" spans="1:190" ht="51">
      <c r="A206" s="95"/>
      <c r="B206" s="26"/>
      <c r="C206" s="27">
        <v>85156</v>
      </c>
      <c r="D206" s="28" t="s">
        <v>183</v>
      </c>
      <c r="E206" s="25"/>
      <c r="F206" s="30">
        <f>SUM(F207:F208)</f>
        <v>21000</v>
      </c>
      <c r="G206" s="30">
        <f aca="true" t="shared" si="76" ref="G206:S206">SUM(G207:G208)</f>
        <v>19000</v>
      </c>
      <c r="H206" s="30">
        <f t="shared" si="76"/>
        <v>19000</v>
      </c>
      <c r="I206" s="30">
        <f t="shared" si="76"/>
        <v>0</v>
      </c>
      <c r="J206" s="30">
        <f t="shared" si="76"/>
        <v>19000</v>
      </c>
      <c r="K206" s="30">
        <f t="shared" si="76"/>
        <v>0</v>
      </c>
      <c r="L206" s="30">
        <f t="shared" si="76"/>
        <v>0</v>
      </c>
      <c r="M206" s="30">
        <f t="shared" si="76"/>
        <v>0</v>
      </c>
      <c r="N206" s="30">
        <f t="shared" si="76"/>
        <v>0</v>
      </c>
      <c r="O206" s="30">
        <f t="shared" si="76"/>
        <v>0</v>
      </c>
      <c r="P206" s="30">
        <f t="shared" si="76"/>
        <v>0</v>
      </c>
      <c r="Q206" s="30">
        <f t="shared" si="76"/>
        <v>0</v>
      </c>
      <c r="R206" s="30">
        <f t="shared" si="76"/>
        <v>0</v>
      </c>
      <c r="S206" s="30">
        <f t="shared" si="76"/>
        <v>0</v>
      </c>
      <c r="T206" s="22">
        <f t="shared" si="74"/>
        <v>0.9047619047619048</v>
      </c>
      <c r="BW206" s="39"/>
      <c r="BX206" s="39"/>
      <c r="BY206" s="39"/>
      <c r="BZ206" s="39"/>
      <c r="CA206" s="39"/>
      <c r="CB206" s="39"/>
      <c r="CC206" s="39"/>
      <c r="CD206" s="39"/>
      <c r="CE206" s="39"/>
      <c r="CF206" s="39"/>
      <c r="CG206" s="39"/>
      <c r="CH206" s="39"/>
      <c r="CI206" s="39"/>
      <c r="CJ206" s="39"/>
      <c r="CK206" s="39"/>
      <c r="CL206" s="39"/>
      <c r="CM206" s="39"/>
      <c r="CN206" s="39"/>
      <c r="CO206" s="39"/>
      <c r="CP206" s="39"/>
      <c r="CQ206" s="39"/>
      <c r="CR206" s="39"/>
      <c r="CS206" s="39"/>
      <c r="CT206" s="39"/>
      <c r="CU206" s="39"/>
      <c r="CV206" s="39"/>
      <c r="CW206" s="39"/>
      <c r="CX206" s="39"/>
      <c r="CY206" s="39"/>
      <c r="CZ206" s="39"/>
      <c r="DA206" s="39"/>
      <c r="DB206" s="39"/>
      <c r="DC206" s="39"/>
      <c r="DD206" s="39"/>
      <c r="DE206" s="39"/>
      <c r="DF206" s="39"/>
      <c r="DG206" s="39"/>
      <c r="DH206" s="39"/>
      <c r="DI206" s="39"/>
      <c r="DJ206" s="39"/>
      <c r="DK206" s="39"/>
      <c r="DL206" s="39"/>
      <c r="DM206" s="39"/>
      <c r="DN206" s="39"/>
      <c r="DO206" s="39"/>
      <c r="DP206" s="39"/>
      <c r="DQ206" s="39"/>
      <c r="DR206" s="39"/>
      <c r="DS206" s="39"/>
      <c r="DT206" s="39"/>
      <c r="DU206" s="39"/>
      <c r="DV206" s="39"/>
      <c r="DW206" s="39"/>
      <c r="DX206" s="39"/>
      <c r="DY206" s="39"/>
      <c r="DZ206" s="39"/>
      <c r="EA206" s="39"/>
      <c r="EB206" s="39"/>
      <c r="EC206" s="39"/>
      <c r="ED206" s="39"/>
      <c r="EE206" s="39"/>
      <c r="EF206" s="39"/>
      <c r="EG206" s="39"/>
      <c r="EH206" s="39"/>
      <c r="EI206" s="39"/>
      <c r="EJ206" s="39"/>
      <c r="EK206" s="39"/>
      <c r="EL206" s="39"/>
      <c r="EM206" s="39"/>
      <c r="EN206" s="39"/>
      <c r="EO206" s="39"/>
      <c r="EP206" s="39"/>
      <c r="EQ206" s="39"/>
      <c r="ER206" s="39"/>
      <c r="ES206" s="39"/>
      <c r="ET206" s="39"/>
      <c r="EU206" s="39"/>
      <c r="EV206" s="39"/>
      <c r="EW206" s="39"/>
      <c r="EX206" s="39"/>
      <c r="EY206" s="39"/>
      <c r="EZ206" s="39"/>
      <c r="FA206" s="39"/>
      <c r="FB206" s="39"/>
      <c r="FC206" s="39"/>
      <c r="FD206" s="39"/>
      <c r="FE206" s="39"/>
      <c r="FF206" s="39"/>
      <c r="FG206" s="39"/>
      <c r="FH206" s="39"/>
      <c r="FI206" s="39"/>
      <c r="FJ206" s="39"/>
      <c r="FK206" s="39"/>
      <c r="FL206" s="39"/>
      <c r="FM206" s="39"/>
      <c r="FN206" s="39"/>
      <c r="FO206" s="39"/>
      <c r="FP206" s="39"/>
      <c r="FQ206" s="39"/>
      <c r="FR206" s="39"/>
      <c r="FS206" s="39"/>
      <c r="FT206" s="39"/>
      <c r="FU206" s="39"/>
      <c r="FV206" s="39"/>
      <c r="FW206" s="39"/>
      <c r="FX206" s="39"/>
      <c r="FY206" s="39"/>
      <c r="FZ206" s="39"/>
      <c r="GA206" s="39"/>
      <c r="GB206" s="39"/>
      <c r="GC206" s="39"/>
      <c r="GD206" s="39"/>
      <c r="GE206" s="39"/>
      <c r="GF206" s="39"/>
      <c r="GG206" s="39"/>
      <c r="GH206" s="39"/>
    </row>
    <row r="207" spans="1:190" ht="63.75">
      <c r="A207" s="95"/>
      <c r="B207" s="31"/>
      <c r="C207" s="32"/>
      <c r="D207" s="23" t="s">
        <v>22</v>
      </c>
      <c r="E207" s="24" t="s">
        <v>23</v>
      </c>
      <c r="F207" s="30">
        <v>1000</v>
      </c>
      <c r="G207" s="21">
        <f>SUM(H207+M207)</f>
        <v>1000</v>
      </c>
      <c r="H207" s="21">
        <f>SUM(I207:L207)</f>
        <v>1000</v>
      </c>
      <c r="I207" s="38"/>
      <c r="J207" s="38">
        <v>1000</v>
      </c>
      <c r="K207" s="38">
        <v>0</v>
      </c>
      <c r="L207" s="38"/>
      <c r="M207" s="21">
        <f>SUM(N207:S207)</f>
        <v>0</v>
      </c>
      <c r="N207" s="38"/>
      <c r="O207" s="38"/>
      <c r="P207" s="38"/>
      <c r="Q207" s="38"/>
      <c r="R207" s="38"/>
      <c r="S207" s="38"/>
      <c r="T207" s="22">
        <f>IF(F207&lt;&gt;0,G207/F207,"")</f>
        <v>1</v>
      </c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  <c r="FH207" s="40"/>
      <c r="FI207" s="40"/>
      <c r="FJ207" s="40"/>
      <c r="FK207" s="40"/>
      <c r="FL207" s="40"/>
      <c r="FM207" s="40"/>
      <c r="FN207" s="40"/>
      <c r="FO207" s="40"/>
      <c r="FP207" s="40"/>
      <c r="FQ207" s="40"/>
      <c r="FR207" s="40"/>
      <c r="FS207" s="40"/>
      <c r="FT207" s="40"/>
      <c r="FU207" s="40"/>
      <c r="FV207" s="40"/>
      <c r="FW207" s="40"/>
      <c r="FX207" s="40"/>
      <c r="FY207" s="40"/>
      <c r="FZ207" s="40"/>
      <c r="GA207" s="40"/>
      <c r="GB207" s="40"/>
      <c r="GC207" s="40"/>
      <c r="GD207" s="40"/>
      <c r="GE207" s="40"/>
      <c r="GF207" s="40"/>
      <c r="GG207" s="40"/>
      <c r="GH207" s="40"/>
    </row>
    <row r="208" spans="1:190" ht="76.5">
      <c r="A208" s="95"/>
      <c r="B208" s="31"/>
      <c r="C208" s="32"/>
      <c r="D208" s="23" t="s">
        <v>184</v>
      </c>
      <c r="E208" s="24" t="s">
        <v>20</v>
      </c>
      <c r="F208" s="30">
        <v>20000</v>
      </c>
      <c r="G208" s="21">
        <f>SUM(H208+M208)</f>
        <v>18000</v>
      </c>
      <c r="H208" s="21">
        <f>SUM(I208:L208)</f>
        <v>18000</v>
      </c>
      <c r="I208" s="38"/>
      <c r="J208" s="38">
        <v>18000</v>
      </c>
      <c r="K208" s="38">
        <v>0</v>
      </c>
      <c r="L208" s="38"/>
      <c r="M208" s="21">
        <f>SUM(N208:S208)</f>
        <v>0</v>
      </c>
      <c r="N208" s="38"/>
      <c r="O208" s="38"/>
      <c r="P208" s="38"/>
      <c r="Q208" s="38"/>
      <c r="R208" s="38"/>
      <c r="S208" s="38"/>
      <c r="T208" s="22">
        <f t="shared" si="74"/>
        <v>0.9</v>
      </c>
      <c r="BW208" s="40"/>
      <c r="BX208" s="40"/>
      <c r="BY208" s="40"/>
      <c r="BZ208" s="40"/>
      <c r="CA208" s="40"/>
      <c r="CB208" s="40"/>
      <c r="CC208" s="40"/>
      <c r="CD208" s="40"/>
      <c r="CE208" s="40"/>
      <c r="CF208" s="40"/>
      <c r="CG208" s="40"/>
      <c r="CH208" s="40"/>
      <c r="CI208" s="40"/>
      <c r="CJ208" s="40"/>
      <c r="CK208" s="40"/>
      <c r="CL208" s="40"/>
      <c r="CM208" s="40"/>
      <c r="CN208" s="40"/>
      <c r="CO208" s="40"/>
      <c r="CP208" s="40"/>
      <c r="CQ208" s="40"/>
      <c r="CR208" s="40"/>
      <c r="CS208" s="40"/>
      <c r="CT208" s="40"/>
      <c r="CU208" s="40"/>
      <c r="CV208" s="40"/>
      <c r="CW208" s="40"/>
      <c r="CX208" s="40"/>
      <c r="CY208" s="40"/>
      <c r="CZ208" s="40"/>
      <c r="DA208" s="40"/>
      <c r="DB208" s="40"/>
      <c r="DC208" s="40"/>
      <c r="DD208" s="40"/>
      <c r="DE208" s="40"/>
      <c r="DF208" s="40"/>
      <c r="DG208" s="40"/>
      <c r="DH208" s="40"/>
      <c r="DI208" s="40"/>
      <c r="DJ208" s="40"/>
      <c r="DK208" s="40"/>
      <c r="DL208" s="40"/>
      <c r="DM208" s="40"/>
      <c r="DN208" s="40"/>
      <c r="DO208" s="40"/>
      <c r="DP208" s="40"/>
      <c r="DQ208" s="40"/>
      <c r="DR208" s="40"/>
      <c r="DS208" s="40"/>
      <c r="DT208" s="40"/>
      <c r="DU208" s="40"/>
      <c r="DV208" s="40"/>
      <c r="DW208" s="40"/>
      <c r="DX208" s="40"/>
      <c r="DY208" s="40"/>
      <c r="DZ208" s="40"/>
      <c r="EA208" s="40"/>
      <c r="EB208" s="40"/>
      <c r="EC208" s="40"/>
      <c r="ED208" s="40"/>
      <c r="EE208" s="40"/>
      <c r="EF208" s="40"/>
      <c r="EG208" s="40"/>
      <c r="EH208" s="40"/>
      <c r="EI208" s="40"/>
      <c r="EJ208" s="40"/>
      <c r="EK208" s="40"/>
      <c r="EL208" s="40"/>
      <c r="EM208" s="40"/>
      <c r="EN208" s="40"/>
      <c r="EO208" s="40"/>
      <c r="EP208" s="40"/>
      <c r="EQ208" s="40"/>
      <c r="ER208" s="40"/>
      <c r="ES208" s="40"/>
      <c r="ET208" s="40"/>
      <c r="EU208" s="40"/>
      <c r="EV208" s="40"/>
      <c r="EW208" s="40"/>
      <c r="EX208" s="40"/>
      <c r="EY208" s="40"/>
      <c r="EZ208" s="40"/>
      <c r="FA208" s="40"/>
      <c r="FB208" s="40"/>
      <c r="FC208" s="40"/>
      <c r="FD208" s="40"/>
      <c r="FE208" s="40"/>
      <c r="FF208" s="40"/>
      <c r="FG208" s="40"/>
      <c r="FH208" s="40"/>
      <c r="FI208" s="40"/>
      <c r="FJ208" s="40"/>
      <c r="FK208" s="40"/>
      <c r="FL208" s="40"/>
      <c r="FM208" s="40"/>
      <c r="FN208" s="40"/>
      <c r="FO208" s="40"/>
      <c r="FP208" s="40"/>
      <c r="FQ208" s="40"/>
      <c r="FR208" s="40"/>
      <c r="FS208" s="40"/>
      <c r="FT208" s="40"/>
      <c r="FU208" s="40"/>
      <c r="FV208" s="40"/>
      <c r="FW208" s="40"/>
      <c r="FX208" s="40"/>
      <c r="FY208" s="40"/>
      <c r="FZ208" s="40"/>
      <c r="GA208" s="40"/>
      <c r="GB208" s="40"/>
      <c r="GC208" s="40"/>
      <c r="GD208" s="40"/>
      <c r="GE208" s="40"/>
      <c r="GF208" s="40"/>
      <c r="GG208" s="40"/>
      <c r="GH208" s="40"/>
    </row>
    <row r="209" spans="1:190" ht="14.25">
      <c r="A209" s="95"/>
      <c r="B209" s="31"/>
      <c r="C209" s="32" t="s">
        <v>185</v>
      </c>
      <c r="D209" s="23" t="s">
        <v>21</v>
      </c>
      <c r="E209" s="24"/>
      <c r="F209" s="30">
        <f aca="true" t="shared" si="77" ref="F209:S209">SUM(F210)</f>
        <v>2034</v>
      </c>
      <c r="G209" s="30">
        <f t="shared" si="77"/>
        <v>0</v>
      </c>
      <c r="H209" s="30">
        <f t="shared" si="77"/>
        <v>0</v>
      </c>
      <c r="I209" s="30">
        <f t="shared" si="77"/>
        <v>0</v>
      </c>
      <c r="J209" s="30">
        <f t="shared" si="77"/>
        <v>0</v>
      </c>
      <c r="K209" s="30">
        <f t="shared" si="77"/>
        <v>0</v>
      </c>
      <c r="L209" s="30">
        <f t="shared" si="77"/>
        <v>0</v>
      </c>
      <c r="M209" s="30">
        <f t="shared" si="77"/>
        <v>0</v>
      </c>
      <c r="N209" s="30">
        <f t="shared" si="77"/>
        <v>0</v>
      </c>
      <c r="O209" s="30">
        <f t="shared" si="77"/>
        <v>0</v>
      </c>
      <c r="P209" s="30">
        <f t="shared" si="77"/>
        <v>0</v>
      </c>
      <c r="Q209" s="30">
        <f t="shared" si="77"/>
        <v>0</v>
      </c>
      <c r="R209" s="30"/>
      <c r="S209" s="30">
        <f t="shared" si="77"/>
        <v>0</v>
      </c>
      <c r="T209" s="22">
        <f t="shared" si="74"/>
        <v>0</v>
      </c>
      <c r="BW209" s="40"/>
      <c r="BX209" s="40"/>
      <c r="BY209" s="40"/>
      <c r="BZ209" s="40"/>
      <c r="CA209" s="40"/>
      <c r="CB209" s="40"/>
      <c r="CC209" s="40"/>
      <c r="CD209" s="40"/>
      <c r="CE209" s="40"/>
      <c r="CF209" s="40"/>
      <c r="CG209" s="40"/>
      <c r="CH209" s="40"/>
      <c r="CI209" s="40"/>
      <c r="CJ209" s="40"/>
      <c r="CK209" s="40"/>
      <c r="CL209" s="40"/>
      <c r="CM209" s="40"/>
      <c r="CN209" s="40"/>
      <c r="CO209" s="40"/>
      <c r="CP209" s="40"/>
      <c r="CQ209" s="40"/>
      <c r="CR209" s="40"/>
      <c r="CS209" s="40"/>
      <c r="CT209" s="40"/>
      <c r="CU209" s="40"/>
      <c r="CV209" s="40"/>
      <c r="CW209" s="40"/>
      <c r="CX209" s="40"/>
      <c r="CY209" s="40"/>
      <c r="CZ209" s="40"/>
      <c r="DA209" s="40"/>
      <c r="DB209" s="40"/>
      <c r="DC209" s="40"/>
      <c r="DD209" s="40"/>
      <c r="DE209" s="40"/>
      <c r="DF209" s="40"/>
      <c r="DG209" s="40"/>
      <c r="DH209" s="40"/>
      <c r="DI209" s="40"/>
      <c r="DJ209" s="40"/>
      <c r="DK209" s="40"/>
      <c r="DL209" s="40"/>
      <c r="DM209" s="40"/>
      <c r="DN209" s="40"/>
      <c r="DO209" s="40"/>
      <c r="DP209" s="40"/>
      <c r="DQ209" s="40"/>
      <c r="DR209" s="40"/>
      <c r="DS209" s="40"/>
      <c r="DT209" s="40"/>
      <c r="DU209" s="40"/>
      <c r="DV209" s="40"/>
      <c r="DW209" s="40"/>
      <c r="DX209" s="40"/>
      <c r="DY209" s="40"/>
      <c r="DZ209" s="40"/>
      <c r="EA209" s="40"/>
      <c r="EB209" s="40"/>
      <c r="EC209" s="40"/>
      <c r="ED209" s="40"/>
      <c r="EE209" s="40"/>
      <c r="EF209" s="40"/>
      <c r="EG209" s="40"/>
      <c r="EH209" s="40"/>
      <c r="EI209" s="40"/>
      <c r="EJ209" s="40"/>
      <c r="EK209" s="40"/>
      <c r="EL209" s="40"/>
      <c r="EM209" s="40"/>
      <c r="EN209" s="40"/>
      <c r="EO209" s="40"/>
      <c r="EP209" s="40"/>
      <c r="EQ209" s="40"/>
      <c r="ER209" s="40"/>
      <c r="ES209" s="40"/>
      <c r="ET209" s="40"/>
      <c r="EU209" s="40"/>
      <c r="EV209" s="40"/>
      <c r="EW209" s="40"/>
      <c r="EX209" s="40"/>
      <c r="EY209" s="40"/>
      <c r="EZ209" s="40"/>
      <c r="FA209" s="40"/>
      <c r="FB209" s="40"/>
      <c r="FC209" s="40"/>
      <c r="FD209" s="40"/>
      <c r="FE209" s="40"/>
      <c r="FF209" s="40"/>
      <c r="FG209" s="40"/>
      <c r="FH209" s="40"/>
      <c r="FI209" s="40"/>
      <c r="FJ209" s="40"/>
      <c r="FK209" s="40"/>
      <c r="FL209" s="40"/>
      <c r="FM209" s="40"/>
      <c r="FN209" s="40"/>
      <c r="FO209" s="40"/>
      <c r="FP209" s="40"/>
      <c r="FQ209" s="40"/>
      <c r="FR209" s="40"/>
      <c r="FS209" s="40"/>
      <c r="FT209" s="40"/>
      <c r="FU209" s="40"/>
      <c r="FV209" s="40"/>
      <c r="FW209" s="40"/>
      <c r="FX209" s="40"/>
      <c r="FY209" s="40"/>
      <c r="FZ209" s="40"/>
      <c r="GA209" s="40"/>
      <c r="GB209" s="40"/>
      <c r="GC209" s="40"/>
      <c r="GD209" s="40"/>
      <c r="GE209" s="40"/>
      <c r="GF209" s="40"/>
      <c r="GG209" s="40"/>
      <c r="GH209" s="40"/>
    </row>
    <row r="210" spans="1:190" ht="14.25">
      <c r="A210" s="95"/>
      <c r="B210" s="31"/>
      <c r="C210" s="32"/>
      <c r="D210" s="23" t="s">
        <v>186</v>
      </c>
      <c r="E210" s="24" t="s">
        <v>34</v>
      </c>
      <c r="F210" s="30">
        <v>2034</v>
      </c>
      <c r="G210" s="21">
        <f>SUM(H210+M210)</f>
        <v>0</v>
      </c>
      <c r="H210" s="21">
        <f>SUM(I210:L210)</f>
        <v>0</v>
      </c>
      <c r="I210" s="38"/>
      <c r="J210" s="38"/>
      <c r="K210" s="38"/>
      <c r="L210" s="38"/>
      <c r="M210" s="21">
        <f>SUM(N210:S210)</f>
        <v>0</v>
      </c>
      <c r="N210" s="38"/>
      <c r="O210" s="38"/>
      <c r="P210" s="38"/>
      <c r="Q210" s="38"/>
      <c r="R210" s="38"/>
      <c r="S210" s="38"/>
      <c r="T210" s="22">
        <f t="shared" si="74"/>
        <v>0</v>
      </c>
      <c r="BW210" s="40"/>
      <c r="BX210" s="40"/>
      <c r="BY210" s="40"/>
      <c r="BZ210" s="40"/>
      <c r="CA210" s="40"/>
      <c r="CB210" s="40"/>
      <c r="CC210" s="40"/>
      <c r="CD210" s="40"/>
      <c r="CE210" s="40"/>
      <c r="CF210" s="40"/>
      <c r="CG210" s="40"/>
      <c r="CH210" s="40"/>
      <c r="CI210" s="40"/>
      <c r="CJ210" s="40"/>
      <c r="CK210" s="40"/>
      <c r="CL210" s="40"/>
      <c r="CM210" s="40"/>
      <c r="CN210" s="40"/>
      <c r="CO210" s="40"/>
      <c r="CP210" s="40"/>
      <c r="CQ210" s="40"/>
      <c r="CR210" s="40"/>
      <c r="CS210" s="40"/>
      <c r="CT210" s="40"/>
      <c r="CU210" s="40"/>
      <c r="CV210" s="40"/>
      <c r="CW210" s="40"/>
      <c r="CX210" s="40"/>
      <c r="CY210" s="40"/>
      <c r="CZ210" s="40"/>
      <c r="DA210" s="40"/>
      <c r="DB210" s="40"/>
      <c r="DC210" s="40"/>
      <c r="DD210" s="40"/>
      <c r="DE210" s="40"/>
      <c r="DF210" s="40"/>
      <c r="DG210" s="40"/>
      <c r="DH210" s="40"/>
      <c r="DI210" s="40"/>
      <c r="DJ210" s="40"/>
      <c r="DK210" s="40"/>
      <c r="DL210" s="40"/>
      <c r="DM210" s="40"/>
      <c r="DN210" s="40"/>
      <c r="DO210" s="40"/>
      <c r="DP210" s="40"/>
      <c r="DQ210" s="40"/>
      <c r="DR210" s="40"/>
      <c r="DS210" s="40"/>
      <c r="DT210" s="40"/>
      <c r="DU210" s="40"/>
      <c r="DV210" s="40"/>
      <c r="DW210" s="40"/>
      <c r="DX210" s="40"/>
      <c r="DY210" s="40"/>
      <c r="DZ210" s="40"/>
      <c r="EA210" s="40"/>
      <c r="EB210" s="40"/>
      <c r="EC210" s="40"/>
      <c r="ED210" s="40"/>
      <c r="EE210" s="40"/>
      <c r="EF210" s="40"/>
      <c r="EG210" s="40"/>
      <c r="EH210" s="40"/>
      <c r="EI210" s="40"/>
      <c r="EJ210" s="40"/>
      <c r="EK210" s="40"/>
      <c r="EL210" s="40"/>
      <c r="EM210" s="40"/>
      <c r="EN210" s="40"/>
      <c r="EO210" s="40"/>
      <c r="EP210" s="40"/>
      <c r="EQ210" s="40"/>
      <c r="ER210" s="40"/>
      <c r="ES210" s="40"/>
      <c r="ET210" s="40"/>
      <c r="EU210" s="40"/>
      <c r="EV210" s="40"/>
      <c r="EW210" s="40"/>
      <c r="EX210" s="40"/>
      <c r="EY210" s="40"/>
      <c r="EZ210" s="40"/>
      <c r="FA210" s="40"/>
      <c r="FB210" s="40"/>
      <c r="FC210" s="40"/>
      <c r="FD210" s="40"/>
      <c r="FE210" s="40"/>
      <c r="FF210" s="40"/>
      <c r="FG210" s="40"/>
      <c r="FH210" s="40"/>
      <c r="FI210" s="40"/>
      <c r="FJ210" s="40"/>
      <c r="FK210" s="40"/>
      <c r="FL210" s="40"/>
      <c r="FM210" s="40"/>
      <c r="FN210" s="40"/>
      <c r="FO210" s="40"/>
      <c r="FP210" s="40"/>
      <c r="FQ210" s="40"/>
      <c r="FR210" s="40"/>
      <c r="FS210" s="40"/>
      <c r="FT210" s="40"/>
      <c r="FU210" s="40"/>
      <c r="FV210" s="40"/>
      <c r="FW210" s="40"/>
      <c r="FX210" s="40"/>
      <c r="FY210" s="40"/>
      <c r="FZ210" s="40"/>
      <c r="GA210" s="40"/>
      <c r="GB210" s="40"/>
      <c r="GC210" s="40"/>
      <c r="GD210" s="40"/>
      <c r="GE210" s="40"/>
      <c r="GF210" s="40"/>
      <c r="GG210" s="40"/>
      <c r="GH210" s="40"/>
    </row>
    <row r="211" spans="1:190" ht="15">
      <c r="A211" s="95"/>
      <c r="B211" s="26">
        <v>852</v>
      </c>
      <c r="C211" s="27"/>
      <c r="D211" s="28" t="s">
        <v>187</v>
      </c>
      <c r="E211" s="27"/>
      <c r="F211" s="30">
        <f aca="true" t="shared" si="78" ref="F211:Q211">SUM(F212+F215+F221+F225+F230+F232+F234+F239+F244+F247+F250+F255+F259+F261)</f>
        <v>23696485</v>
      </c>
      <c r="G211" s="30">
        <f t="shared" si="78"/>
        <v>22591540</v>
      </c>
      <c r="H211" s="30">
        <f t="shared" si="78"/>
        <v>22591040</v>
      </c>
      <c r="I211" s="30">
        <f t="shared" si="78"/>
        <v>7530040</v>
      </c>
      <c r="J211" s="30">
        <f t="shared" si="78"/>
        <v>14477000</v>
      </c>
      <c r="K211" s="30">
        <f t="shared" si="78"/>
        <v>584000</v>
      </c>
      <c r="L211" s="30">
        <f t="shared" si="78"/>
        <v>0</v>
      </c>
      <c r="M211" s="30">
        <f t="shared" si="78"/>
        <v>500</v>
      </c>
      <c r="N211" s="30">
        <f t="shared" si="78"/>
        <v>0</v>
      </c>
      <c r="O211" s="30">
        <f t="shared" si="78"/>
        <v>0</v>
      </c>
      <c r="P211" s="30">
        <f t="shared" si="78"/>
        <v>0</v>
      </c>
      <c r="Q211" s="30">
        <f t="shared" si="78"/>
        <v>0</v>
      </c>
      <c r="R211" s="30"/>
      <c r="S211" s="30">
        <f>SUM(S212+S215+S221+S225+S230+S232+S234+S239+S244+S247+S250+S255+S259+S261)</f>
        <v>500</v>
      </c>
      <c r="T211" s="22">
        <f t="shared" si="74"/>
        <v>0.9533709324399801</v>
      </c>
      <c r="BW211" s="41"/>
      <c r="BX211" s="41"/>
      <c r="BY211" s="41"/>
      <c r="BZ211" s="41"/>
      <c r="CA211" s="41"/>
      <c r="CB211" s="41"/>
      <c r="CC211" s="41"/>
      <c r="CD211" s="41"/>
      <c r="CE211" s="41"/>
      <c r="CF211" s="41"/>
      <c r="CG211" s="41"/>
      <c r="CH211" s="41"/>
      <c r="CI211" s="41"/>
      <c r="CJ211" s="41"/>
      <c r="CK211" s="41"/>
      <c r="CL211" s="41"/>
      <c r="CM211" s="41"/>
      <c r="CN211" s="41"/>
      <c r="CO211" s="41"/>
      <c r="CP211" s="41"/>
      <c r="CQ211" s="41"/>
      <c r="CR211" s="41"/>
      <c r="CS211" s="41"/>
      <c r="CT211" s="41"/>
      <c r="CU211" s="41"/>
      <c r="CV211" s="41"/>
      <c r="CW211" s="41"/>
      <c r="CX211" s="41"/>
      <c r="CY211" s="41"/>
      <c r="CZ211" s="41"/>
      <c r="DA211" s="41"/>
      <c r="DB211" s="41"/>
      <c r="DC211" s="41"/>
      <c r="DD211" s="41"/>
      <c r="DE211" s="41"/>
      <c r="DF211" s="41"/>
      <c r="DG211" s="41"/>
      <c r="DH211" s="41"/>
      <c r="DI211" s="41"/>
      <c r="DJ211" s="41"/>
      <c r="DK211" s="41"/>
      <c r="DL211" s="41"/>
      <c r="DM211" s="41"/>
      <c r="DN211" s="41"/>
      <c r="DO211" s="41"/>
      <c r="DP211" s="41"/>
      <c r="DQ211" s="41"/>
      <c r="DR211" s="41"/>
      <c r="DS211" s="41"/>
      <c r="DT211" s="41"/>
      <c r="DU211" s="41"/>
      <c r="DV211" s="41"/>
      <c r="DW211" s="41"/>
      <c r="DX211" s="41"/>
      <c r="DY211" s="41"/>
      <c r="DZ211" s="41"/>
      <c r="EA211" s="41"/>
      <c r="EB211" s="41"/>
      <c r="EC211" s="41"/>
      <c r="ED211" s="41"/>
      <c r="EE211" s="41"/>
      <c r="EF211" s="41"/>
      <c r="EG211" s="41"/>
      <c r="EH211" s="41"/>
      <c r="EI211" s="41"/>
      <c r="EJ211" s="41"/>
      <c r="EK211" s="41"/>
      <c r="EL211" s="41"/>
      <c r="EM211" s="41"/>
      <c r="EN211" s="41"/>
      <c r="EO211" s="41"/>
      <c r="EP211" s="41"/>
      <c r="EQ211" s="41"/>
      <c r="ER211" s="41"/>
      <c r="ES211" s="41"/>
      <c r="ET211" s="41"/>
      <c r="EU211" s="41"/>
      <c r="EV211" s="41"/>
      <c r="EW211" s="41"/>
      <c r="EX211" s="41"/>
      <c r="EY211" s="41"/>
      <c r="EZ211" s="41"/>
      <c r="FA211" s="41"/>
      <c r="FB211" s="41"/>
      <c r="FC211" s="41"/>
      <c r="FD211" s="41"/>
      <c r="FE211" s="41"/>
      <c r="FF211" s="41"/>
      <c r="FG211" s="41"/>
      <c r="FH211" s="41"/>
      <c r="FI211" s="41"/>
      <c r="FJ211" s="41"/>
      <c r="FK211" s="41"/>
      <c r="FL211" s="41"/>
      <c r="FM211" s="41"/>
      <c r="FN211" s="41"/>
      <c r="FO211" s="41"/>
      <c r="FP211" s="41"/>
      <c r="FQ211" s="41"/>
      <c r="FR211" s="41"/>
      <c r="FS211" s="41"/>
      <c r="FT211" s="41"/>
      <c r="FU211" s="41"/>
      <c r="FV211" s="41"/>
      <c r="FW211" s="41"/>
      <c r="FX211" s="41"/>
      <c r="FY211" s="41"/>
      <c r="FZ211" s="41"/>
      <c r="GA211" s="41"/>
      <c r="GB211" s="41"/>
      <c r="GC211" s="41"/>
      <c r="GD211" s="41"/>
      <c r="GE211" s="41"/>
      <c r="GF211" s="41"/>
      <c r="GG211" s="41"/>
      <c r="GH211" s="41"/>
    </row>
    <row r="212" spans="1:190" ht="25.5">
      <c r="A212" s="95"/>
      <c r="B212" s="26"/>
      <c r="C212" s="27">
        <v>85201</v>
      </c>
      <c r="D212" s="28" t="s">
        <v>188</v>
      </c>
      <c r="E212" s="25"/>
      <c r="F212" s="30">
        <f aca="true" t="shared" si="79" ref="F212:O212">SUM(F213:F214)</f>
        <v>267000</v>
      </c>
      <c r="G212" s="30">
        <f t="shared" si="79"/>
        <v>266700</v>
      </c>
      <c r="H212" s="30">
        <f t="shared" si="79"/>
        <v>266700</v>
      </c>
      <c r="I212" s="30">
        <f t="shared" si="79"/>
        <v>700</v>
      </c>
      <c r="J212" s="30">
        <f t="shared" si="79"/>
        <v>0</v>
      </c>
      <c r="K212" s="30">
        <f t="shared" si="79"/>
        <v>266000</v>
      </c>
      <c r="L212" s="30">
        <f t="shared" si="79"/>
        <v>0</v>
      </c>
      <c r="M212" s="30">
        <f t="shared" si="79"/>
        <v>0</v>
      </c>
      <c r="N212" s="30">
        <f t="shared" si="79"/>
        <v>0</v>
      </c>
      <c r="O212" s="30">
        <f t="shared" si="79"/>
        <v>0</v>
      </c>
      <c r="P212" s="30"/>
      <c r="Q212" s="30"/>
      <c r="R212" s="30"/>
      <c r="S212" s="30">
        <f>SUM(S213:S214)</f>
        <v>0</v>
      </c>
      <c r="T212" s="22">
        <f t="shared" si="74"/>
        <v>0.998876404494382</v>
      </c>
      <c r="BW212" s="39"/>
      <c r="BX212" s="39"/>
      <c r="BY212" s="39"/>
      <c r="BZ212" s="39"/>
      <c r="CA212" s="39"/>
      <c r="CB212" s="39"/>
      <c r="CC212" s="39"/>
      <c r="CD212" s="39"/>
      <c r="CE212" s="39"/>
      <c r="CF212" s="39"/>
      <c r="CG212" s="39"/>
      <c r="CH212" s="39"/>
      <c r="CI212" s="39"/>
      <c r="CJ212" s="39"/>
      <c r="CK212" s="39"/>
      <c r="CL212" s="39"/>
      <c r="CM212" s="39"/>
      <c r="CN212" s="39"/>
      <c r="CO212" s="39"/>
      <c r="CP212" s="39"/>
      <c r="CQ212" s="39"/>
      <c r="CR212" s="39"/>
      <c r="CS212" s="39"/>
      <c r="CT212" s="39"/>
      <c r="CU212" s="39"/>
      <c r="CV212" s="39"/>
      <c r="CW212" s="39"/>
      <c r="CX212" s="39"/>
      <c r="CY212" s="39"/>
      <c r="CZ212" s="39"/>
      <c r="DA212" s="39"/>
      <c r="DB212" s="39"/>
      <c r="DC212" s="39"/>
      <c r="DD212" s="39"/>
      <c r="DE212" s="39"/>
      <c r="DF212" s="39"/>
      <c r="DG212" s="39"/>
      <c r="DH212" s="39"/>
      <c r="DI212" s="39"/>
      <c r="DJ212" s="39"/>
      <c r="DK212" s="39"/>
      <c r="DL212" s="39"/>
      <c r="DM212" s="39"/>
      <c r="DN212" s="39"/>
      <c r="DO212" s="39"/>
      <c r="DP212" s="39"/>
      <c r="DQ212" s="39"/>
      <c r="DR212" s="39"/>
      <c r="DS212" s="39"/>
      <c r="DT212" s="39"/>
      <c r="DU212" s="39"/>
      <c r="DV212" s="39"/>
      <c r="DW212" s="39"/>
      <c r="DX212" s="39"/>
      <c r="DY212" s="39"/>
      <c r="DZ212" s="39"/>
      <c r="EA212" s="39"/>
      <c r="EB212" s="39"/>
      <c r="EC212" s="39"/>
      <c r="ED212" s="39"/>
      <c r="EE212" s="39"/>
      <c r="EF212" s="39"/>
      <c r="EG212" s="39"/>
      <c r="EH212" s="39"/>
      <c r="EI212" s="39"/>
      <c r="EJ212" s="39"/>
      <c r="EK212" s="39"/>
      <c r="EL212" s="39"/>
      <c r="EM212" s="39"/>
      <c r="EN212" s="39"/>
      <c r="EO212" s="39"/>
      <c r="EP212" s="39"/>
      <c r="EQ212" s="39"/>
      <c r="ER212" s="39"/>
      <c r="ES212" s="39"/>
      <c r="ET212" s="39"/>
      <c r="EU212" s="39"/>
      <c r="EV212" s="39"/>
      <c r="EW212" s="39"/>
      <c r="EX212" s="39"/>
      <c r="EY212" s="39"/>
      <c r="EZ212" s="39"/>
      <c r="FA212" s="39"/>
      <c r="FB212" s="39"/>
      <c r="FC212" s="39"/>
      <c r="FD212" s="39"/>
      <c r="FE212" s="39"/>
      <c r="FF212" s="39"/>
      <c r="FG212" s="39"/>
      <c r="FH212" s="39"/>
      <c r="FI212" s="39"/>
      <c r="FJ212" s="39"/>
      <c r="FK212" s="39"/>
      <c r="FL212" s="39"/>
      <c r="FM212" s="39"/>
      <c r="FN212" s="39"/>
      <c r="FO212" s="39"/>
      <c r="FP212" s="39"/>
      <c r="FQ212" s="39"/>
      <c r="FR212" s="39"/>
      <c r="FS212" s="39"/>
      <c r="FT212" s="39"/>
      <c r="FU212" s="39"/>
      <c r="FV212" s="39"/>
      <c r="FW212" s="39"/>
      <c r="FX212" s="39"/>
      <c r="FY212" s="39"/>
      <c r="FZ212" s="39"/>
      <c r="GA212" s="39"/>
      <c r="GB212" s="39"/>
      <c r="GC212" s="39"/>
      <c r="GD212" s="39"/>
      <c r="GE212" s="39"/>
      <c r="GF212" s="39"/>
      <c r="GG212" s="39"/>
      <c r="GH212" s="39"/>
    </row>
    <row r="213" spans="1:190" ht="14.25">
      <c r="A213" s="95"/>
      <c r="B213" s="31"/>
      <c r="C213" s="32"/>
      <c r="D213" s="23" t="s">
        <v>76</v>
      </c>
      <c r="E213" s="24" t="s">
        <v>59</v>
      </c>
      <c r="F213" s="30">
        <v>1000</v>
      </c>
      <c r="G213" s="21">
        <f>SUM(H213+M213)</f>
        <v>700</v>
      </c>
      <c r="H213" s="21">
        <f>SUM(I213:L213)</f>
        <v>700</v>
      </c>
      <c r="I213" s="38">
        <v>700</v>
      </c>
      <c r="J213" s="33"/>
      <c r="K213" s="38"/>
      <c r="L213" s="38"/>
      <c r="M213" s="21">
        <f>SUM(N213:S213)</f>
        <v>0</v>
      </c>
      <c r="N213" s="38"/>
      <c r="O213" s="38"/>
      <c r="P213" s="38"/>
      <c r="Q213" s="38"/>
      <c r="R213" s="38"/>
      <c r="S213" s="38"/>
      <c r="T213" s="22">
        <f t="shared" si="74"/>
        <v>0.7</v>
      </c>
      <c r="BW213" s="40"/>
      <c r="BX213" s="40"/>
      <c r="BY213" s="40"/>
      <c r="BZ213" s="40"/>
      <c r="CA213" s="40"/>
      <c r="CB213" s="40"/>
      <c r="CC213" s="40"/>
      <c r="CD213" s="40"/>
      <c r="CE213" s="40"/>
      <c r="CF213" s="40"/>
      <c r="CG213" s="40"/>
      <c r="CH213" s="40"/>
      <c r="CI213" s="40"/>
      <c r="CJ213" s="40"/>
      <c r="CK213" s="40"/>
      <c r="CL213" s="40"/>
      <c r="CM213" s="40"/>
      <c r="CN213" s="40"/>
      <c r="CO213" s="40"/>
      <c r="CP213" s="40"/>
      <c r="CQ213" s="40"/>
      <c r="CR213" s="40"/>
      <c r="CS213" s="40"/>
      <c r="CT213" s="40"/>
      <c r="CU213" s="40"/>
      <c r="CV213" s="40"/>
      <c r="CW213" s="40"/>
      <c r="CX213" s="40"/>
      <c r="CY213" s="40"/>
      <c r="CZ213" s="40"/>
      <c r="DA213" s="40"/>
      <c r="DB213" s="40"/>
      <c r="DC213" s="40"/>
      <c r="DD213" s="40"/>
      <c r="DE213" s="40"/>
      <c r="DF213" s="40"/>
      <c r="DG213" s="40"/>
      <c r="DH213" s="40"/>
      <c r="DI213" s="40"/>
      <c r="DJ213" s="40"/>
      <c r="DK213" s="40"/>
      <c r="DL213" s="40"/>
      <c r="DM213" s="40"/>
      <c r="DN213" s="40"/>
      <c r="DO213" s="40"/>
      <c r="DP213" s="40"/>
      <c r="DQ213" s="40"/>
      <c r="DR213" s="40"/>
      <c r="DS213" s="40"/>
      <c r="DT213" s="40"/>
      <c r="DU213" s="40"/>
      <c r="DV213" s="40"/>
      <c r="DW213" s="40"/>
      <c r="DX213" s="40"/>
      <c r="DY213" s="40"/>
      <c r="DZ213" s="40"/>
      <c r="EA213" s="40"/>
      <c r="EB213" s="40"/>
      <c r="EC213" s="40"/>
      <c r="ED213" s="40"/>
      <c r="EE213" s="40"/>
      <c r="EF213" s="40"/>
      <c r="EG213" s="40"/>
      <c r="EH213" s="40"/>
      <c r="EI213" s="40"/>
      <c r="EJ213" s="40"/>
      <c r="EK213" s="40"/>
      <c r="EL213" s="40"/>
      <c r="EM213" s="40"/>
      <c r="EN213" s="40"/>
      <c r="EO213" s="40"/>
      <c r="EP213" s="40"/>
      <c r="EQ213" s="40"/>
      <c r="ER213" s="40"/>
      <c r="ES213" s="40"/>
      <c r="ET213" s="40"/>
      <c r="EU213" s="40"/>
      <c r="EV213" s="40"/>
      <c r="EW213" s="40"/>
      <c r="EX213" s="40"/>
      <c r="EY213" s="40"/>
      <c r="EZ213" s="40"/>
      <c r="FA213" s="40"/>
      <c r="FB213" s="40"/>
      <c r="FC213" s="40"/>
      <c r="FD213" s="40"/>
      <c r="FE213" s="40"/>
      <c r="FF213" s="40"/>
      <c r="FG213" s="40"/>
      <c r="FH213" s="40"/>
      <c r="FI213" s="40"/>
      <c r="FJ213" s="40"/>
      <c r="FK213" s="40"/>
      <c r="FL213" s="40"/>
      <c r="FM213" s="40"/>
      <c r="FN213" s="40"/>
      <c r="FO213" s="40"/>
      <c r="FP213" s="40"/>
      <c r="FQ213" s="40"/>
      <c r="FR213" s="40"/>
      <c r="FS213" s="40"/>
      <c r="FT213" s="40"/>
      <c r="FU213" s="40"/>
      <c r="FV213" s="40"/>
      <c r="FW213" s="40"/>
      <c r="FX213" s="40"/>
      <c r="FY213" s="40"/>
      <c r="FZ213" s="40"/>
      <c r="GA213" s="40"/>
      <c r="GB213" s="40"/>
      <c r="GC213" s="40"/>
      <c r="GD213" s="40"/>
      <c r="GE213" s="40"/>
      <c r="GF213" s="40"/>
      <c r="GG213" s="40"/>
      <c r="GH213" s="40"/>
    </row>
    <row r="214" spans="1:190" ht="51">
      <c r="A214" s="95"/>
      <c r="B214" s="31"/>
      <c r="C214" s="32"/>
      <c r="D214" s="23" t="s">
        <v>189</v>
      </c>
      <c r="E214" s="24" t="s">
        <v>190</v>
      </c>
      <c r="F214" s="30">
        <v>266000</v>
      </c>
      <c r="G214" s="21">
        <f>SUM(H214+M214)</f>
        <v>266000</v>
      </c>
      <c r="H214" s="21">
        <f>SUM(I214:L214)</f>
        <v>266000</v>
      </c>
      <c r="I214" s="29"/>
      <c r="J214" s="29"/>
      <c r="K214" s="38">
        <v>266000</v>
      </c>
      <c r="L214" s="38"/>
      <c r="M214" s="21">
        <f>SUM(N214:S214)</f>
        <v>0</v>
      </c>
      <c r="N214" s="38"/>
      <c r="O214" s="38"/>
      <c r="P214" s="38"/>
      <c r="Q214" s="38"/>
      <c r="R214" s="38"/>
      <c r="S214" s="38"/>
      <c r="T214" s="22">
        <f t="shared" si="74"/>
        <v>1</v>
      </c>
      <c r="BW214" s="40"/>
      <c r="BX214" s="40"/>
      <c r="BY214" s="40"/>
      <c r="BZ214" s="40"/>
      <c r="CA214" s="40"/>
      <c r="CB214" s="40"/>
      <c r="CC214" s="40"/>
      <c r="CD214" s="40"/>
      <c r="CE214" s="40"/>
      <c r="CF214" s="40"/>
      <c r="CG214" s="40"/>
      <c r="CH214" s="40"/>
      <c r="CI214" s="40"/>
      <c r="CJ214" s="40"/>
      <c r="CK214" s="40"/>
      <c r="CL214" s="40"/>
      <c r="CM214" s="40"/>
      <c r="CN214" s="40"/>
      <c r="CO214" s="40"/>
      <c r="CP214" s="40"/>
      <c r="CQ214" s="40"/>
      <c r="CR214" s="40"/>
      <c r="CS214" s="40"/>
      <c r="CT214" s="40"/>
      <c r="CU214" s="40"/>
      <c r="CV214" s="40"/>
      <c r="CW214" s="40"/>
      <c r="CX214" s="40"/>
      <c r="CY214" s="40"/>
      <c r="CZ214" s="40"/>
      <c r="DA214" s="40"/>
      <c r="DB214" s="40"/>
      <c r="DC214" s="40"/>
      <c r="DD214" s="40"/>
      <c r="DE214" s="40"/>
      <c r="DF214" s="40"/>
      <c r="DG214" s="40"/>
      <c r="DH214" s="40"/>
      <c r="DI214" s="40"/>
      <c r="DJ214" s="40"/>
      <c r="DK214" s="40"/>
      <c r="DL214" s="40"/>
      <c r="DM214" s="40"/>
      <c r="DN214" s="40"/>
      <c r="DO214" s="40"/>
      <c r="DP214" s="40"/>
      <c r="DQ214" s="40"/>
      <c r="DR214" s="40"/>
      <c r="DS214" s="40"/>
      <c r="DT214" s="40"/>
      <c r="DU214" s="40"/>
      <c r="DV214" s="40"/>
      <c r="DW214" s="40"/>
      <c r="DX214" s="40"/>
      <c r="DY214" s="40"/>
      <c r="DZ214" s="40"/>
      <c r="EA214" s="40"/>
      <c r="EB214" s="40"/>
      <c r="EC214" s="40"/>
      <c r="ED214" s="40"/>
      <c r="EE214" s="40"/>
      <c r="EF214" s="40"/>
      <c r="EG214" s="40"/>
      <c r="EH214" s="40"/>
      <c r="EI214" s="40"/>
      <c r="EJ214" s="40"/>
      <c r="EK214" s="40"/>
      <c r="EL214" s="40"/>
      <c r="EM214" s="40"/>
      <c r="EN214" s="40"/>
      <c r="EO214" s="40"/>
      <c r="EP214" s="40"/>
      <c r="EQ214" s="40"/>
      <c r="ER214" s="40"/>
      <c r="ES214" s="40"/>
      <c r="ET214" s="40"/>
      <c r="EU214" s="40"/>
      <c r="EV214" s="40"/>
      <c r="EW214" s="40"/>
      <c r="EX214" s="40"/>
      <c r="EY214" s="40"/>
      <c r="EZ214" s="40"/>
      <c r="FA214" s="40"/>
      <c r="FB214" s="40"/>
      <c r="FC214" s="40"/>
      <c r="FD214" s="40"/>
      <c r="FE214" s="40"/>
      <c r="FF214" s="40"/>
      <c r="FG214" s="40"/>
      <c r="FH214" s="40"/>
      <c r="FI214" s="40"/>
      <c r="FJ214" s="40"/>
      <c r="FK214" s="40"/>
      <c r="FL214" s="40"/>
      <c r="FM214" s="40"/>
      <c r="FN214" s="40"/>
      <c r="FO214" s="40"/>
      <c r="FP214" s="40"/>
      <c r="FQ214" s="40"/>
      <c r="FR214" s="40"/>
      <c r="FS214" s="40"/>
      <c r="FT214" s="40"/>
      <c r="FU214" s="40"/>
      <c r="FV214" s="40"/>
      <c r="FW214" s="40"/>
      <c r="FX214" s="40"/>
      <c r="FY214" s="40"/>
      <c r="FZ214" s="40"/>
      <c r="GA214" s="40"/>
      <c r="GB214" s="40"/>
      <c r="GC214" s="40"/>
      <c r="GD214" s="40"/>
      <c r="GE214" s="40"/>
      <c r="GF214" s="40"/>
      <c r="GG214" s="40"/>
      <c r="GH214" s="40"/>
    </row>
    <row r="215" spans="1:190" s="69" customFormat="1" ht="15">
      <c r="A215" s="95"/>
      <c r="B215" s="26"/>
      <c r="C215" s="27">
        <v>85202</v>
      </c>
      <c r="D215" s="28" t="s">
        <v>191</v>
      </c>
      <c r="E215" s="25"/>
      <c r="F215" s="30">
        <f aca="true" t="shared" si="80" ref="F215:O215">SUM(F216:F220)</f>
        <v>3340591</v>
      </c>
      <c r="G215" s="30">
        <f t="shared" si="80"/>
        <v>3377000</v>
      </c>
      <c r="H215" s="30">
        <f t="shared" si="80"/>
        <v>3376500</v>
      </c>
      <c r="I215" s="30">
        <f t="shared" si="80"/>
        <v>3376500</v>
      </c>
      <c r="J215" s="30">
        <f t="shared" si="80"/>
        <v>0</v>
      </c>
      <c r="K215" s="30">
        <f t="shared" si="80"/>
        <v>0</v>
      </c>
      <c r="L215" s="30">
        <f t="shared" si="80"/>
        <v>0</v>
      </c>
      <c r="M215" s="30">
        <f t="shared" si="80"/>
        <v>500</v>
      </c>
      <c r="N215" s="30">
        <f t="shared" si="80"/>
        <v>0</v>
      </c>
      <c r="O215" s="30">
        <f t="shared" si="80"/>
        <v>0</v>
      </c>
      <c r="P215" s="30"/>
      <c r="Q215" s="30"/>
      <c r="R215" s="30"/>
      <c r="S215" s="30">
        <f>SUM(S216:S220)</f>
        <v>500</v>
      </c>
      <c r="T215" s="22">
        <f t="shared" si="74"/>
        <v>1.0108989696733301</v>
      </c>
      <c r="BW215" s="70"/>
      <c r="BX215" s="70"/>
      <c r="BY215" s="70"/>
      <c r="BZ215" s="70"/>
      <c r="CA215" s="70"/>
      <c r="CB215" s="70"/>
      <c r="CC215" s="70"/>
      <c r="CD215" s="70"/>
      <c r="CE215" s="70"/>
      <c r="CF215" s="70"/>
      <c r="CG215" s="70"/>
      <c r="CH215" s="70"/>
      <c r="CI215" s="70"/>
      <c r="CJ215" s="70"/>
      <c r="CK215" s="70"/>
      <c r="CL215" s="70"/>
      <c r="CM215" s="70"/>
      <c r="CN215" s="70"/>
      <c r="CO215" s="70"/>
      <c r="CP215" s="70"/>
      <c r="CQ215" s="70"/>
      <c r="CR215" s="70"/>
      <c r="CS215" s="70"/>
      <c r="CT215" s="70"/>
      <c r="CU215" s="70"/>
      <c r="CV215" s="70"/>
      <c r="CW215" s="70"/>
      <c r="CX215" s="70"/>
      <c r="CY215" s="70"/>
      <c r="CZ215" s="70"/>
      <c r="DA215" s="70"/>
      <c r="DB215" s="70"/>
      <c r="DC215" s="70"/>
      <c r="DD215" s="70"/>
      <c r="DE215" s="70"/>
      <c r="DF215" s="70"/>
      <c r="DG215" s="70"/>
      <c r="DH215" s="70"/>
      <c r="DI215" s="70"/>
      <c r="DJ215" s="70"/>
      <c r="DK215" s="70"/>
      <c r="DL215" s="70"/>
      <c r="DM215" s="70"/>
      <c r="DN215" s="70"/>
      <c r="DO215" s="70"/>
      <c r="DP215" s="70"/>
      <c r="DQ215" s="70"/>
      <c r="DR215" s="70"/>
      <c r="DS215" s="70"/>
      <c r="DT215" s="70"/>
      <c r="DU215" s="70"/>
      <c r="DV215" s="70"/>
      <c r="DW215" s="70"/>
      <c r="DX215" s="70"/>
      <c r="DY215" s="70"/>
      <c r="DZ215" s="70"/>
      <c r="EA215" s="70"/>
      <c r="EB215" s="70"/>
      <c r="EC215" s="70"/>
      <c r="ED215" s="70"/>
      <c r="EE215" s="70"/>
      <c r="EF215" s="70"/>
      <c r="EG215" s="70"/>
      <c r="EH215" s="70"/>
      <c r="EI215" s="70"/>
      <c r="EJ215" s="70"/>
      <c r="EK215" s="70"/>
      <c r="EL215" s="70"/>
      <c r="EM215" s="70"/>
      <c r="EN215" s="70"/>
      <c r="EO215" s="70"/>
      <c r="EP215" s="70"/>
      <c r="EQ215" s="70"/>
      <c r="ER215" s="70"/>
      <c r="ES215" s="70"/>
      <c r="ET215" s="70"/>
      <c r="EU215" s="70"/>
      <c r="EV215" s="70"/>
      <c r="EW215" s="70"/>
      <c r="EX215" s="70"/>
      <c r="EY215" s="70"/>
      <c r="EZ215" s="70"/>
      <c r="FA215" s="70"/>
      <c r="FB215" s="70"/>
      <c r="FC215" s="70"/>
      <c r="FD215" s="70"/>
      <c r="FE215" s="70"/>
      <c r="FF215" s="70"/>
      <c r="FG215" s="70"/>
      <c r="FH215" s="70"/>
      <c r="FI215" s="70"/>
      <c r="FJ215" s="70"/>
      <c r="FK215" s="70"/>
      <c r="FL215" s="70"/>
      <c r="FM215" s="70"/>
      <c r="FN215" s="70"/>
      <c r="FO215" s="70"/>
      <c r="FP215" s="70"/>
      <c r="FQ215" s="70"/>
      <c r="FR215" s="70"/>
      <c r="FS215" s="70"/>
      <c r="FT215" s="70"/>
      <c r="FU215" s="70"/>
      <c r="FV215" s="70"/>
      <c r="FW215" s="70"/>
      <c r="FX215" s="70"/>
      <c r="FY215" s="70"/>
      <c r="FZ215" s="70"/>
      <c r="GA215" s="70"/>
      <c r="GB215" s="70"/>
      <c r="GC215" s="70"/>
      <c r="GD215" s="70"/>
      <c r="GE215" s="70"/>
      <c r="GF215" s="70"/>
      <c r="GG215" s="70"/>
      <c r="GH215" s="70"/>
    </row>
    <row r="216" spans="1:190" s="69" customFormat="1" ht="14.25">
      <c r="A216" s="95"/>
      <c r="B216" s="31"/>
      <c r="C216" s="32"/>
      <c r="D216" s="23" t="s">
        <v>159</v>
      </c>
      <c r="E216" s="24" t="s">
        <v>160</v>
      </c>
      <c r="F216" s="30">
        <v>1382046</v>
      </c>
      <c r="G216" s="21">
        <f>SUM(H216+M216)</f>
        <v>1382900</v>
      </c>
      <c r="H216" s="21">
        <f>SUM(I216:L216)</f>
        <v>1382900</v>
      </c>
      <c r="I216" s="38">
        <v>1382900</v>
      </c>
      <c r="J216" s="33"/>
      <c r="K216" s="38"/>
      <c r="L216" s="38"/>
      <c r="M216" s="21">
        <f>SUM(N216:S216)</f>
        <v>0</v>
      </c>
      <c r="N216" s="38"/>
      <c r="O216" s="38"/>
      <c r="P216" s="38"/>
      <c r="Q216" s="38"/>
      <c r="R216" s="38"/>
      <c r="S216" s="38"/>
      <c r="T216" s="22">
        <f t="shared" si="74"/>
        <v>1.0006179244395628</v>
      </c>
      <c r="BW216" s="71"/>
      <c r="BX216" s="71"/>
      <c r="BY216" s="71"/>
      <c r="BZ216" s="71"/>
      <c r="CA216" s="71"/>
      <c r="CB216" s="71"/>
      <c r="CC216" s="71"/>
      <c r="CD216" s="71"/>
      <c r="CE216" s="71"/>
      <c r="CF216" s="71"/>
      <c r="CG216" s="71"/>
      <c r="CH216" s="71"/>
      <c r="CI216" s="71"/>
      <c r="CJ216" s="71"/>
      <c r="CK216" s="71"/>
      <c r="CL216" s="71"/>
      <c r="CM216" s="71"/>
      <c r="CN216" s="71"/>
      <c r="CO216" s="71"/>
      <c r="CP216" s="71"/>
      <c r="CQ216" s="71"/>
      <c r="CR216" s="71"/>
      <c r="CS216" s="71"/>
      <c r="CT216" s="71"/>
      <c r="CU216" s="71"/>
      <c r="CV216" s="71"/>
      <c r="CW216" s="71"/>
      <c r="CX216" s="71"/>
      <c r="CY216" s="71"/>
      <c r="CZ216" s="71"/>
      <c r="DA216" s="71"/>
      <c r="DB216" s="71"/>
      <c r="DC216" s="71"/>
      <c r="DD216" s="71"/>
      <c r="DE216" s="71"/>
      <c r="DF216" s="71"/>
      <c r="DG216" s="71"/>
      <c r="DH216" s="71"/>
      <c r="DI216" s="71"/>
      <c r="DJ216" s="71"/>
      <c r="DK216" s="71"/>
      <c r="DL216" s="71"/>
      <c r="DM216" s="71"/>
      <c r="DN216" s="71"/>
      <c r="DO216" s="71"/>
      <c r="DP216" s="71"/>
      <c r="DQ216" s="71"/>
      <c r="DR216" s="71"/>
      <c r="DS216" s="71"/>
      <c r="DT216" s="71"/>
      <c r="DU216" s="71"/>
      <c r="DV216" s="71"/>
      <c r="DW216" s="71"/>
      <c r="DX216" s="71"/>
      <c r="DY216" s="71"/>
      <c r="DZ216" s="71"/>
      <c r="EA216" s="71"/>
      <c r="EB216" s="71"/>
      <c r="EC216" s="71"/>
      <c r="ED216" s="71"/>
      <c r="EE216" s="71"/>
      <c r="EF216" s="71"/>
      <c r="EG216" s="71"/>
      <c r="EH216" s="71"/>
      <c r="EI216" s="71"/>
      <c r="EJ216" s="71"/>
      <c r="EK216" s="71"/>
      <c r="EL216" s="71"/>
      <c r="EM216" s="71"/>
      <c r="EN216" s="71"/>
      <c r="EO216" s="71"/>
      <c r="EP216" s="71"/>
      <c r="EQ216" s="71"/>
      <c r="ER216" s="71"/>
      <c r="ES216" s="71"/>
      <c r="ET216" s="71"/>
      <c r="EU216" s="71"/>
      <c r="EV216" s="71"/>
      <c r="EW216" s="71"/>
      <c r="EX216" s="71"/>
      <c r="EY216" s="71"/>
      <c r="EZ216" s="71"/>
      <c r="FA216" s="71"/>
      <c r="FB216" s="71"/>
      <c r="FC216" s="71"/>
      <c r="FD216" s="71"/>
      <c r="FE216" s="71"/>
      <c r="FF216" s="71"/>
      <c r="FG216" s="71"/>
      <c r="FH216" s="71"/>
      <c r="FI216" s="71"/>
      <c r="FJ216" s="71"/>
      <c r="FK216" s="71"/>
      <c r="FL216" s="71"/>
      <c r="FM216" s="71"/>
      <c r="FN216" s="71"/>
      <c r="FO216" s="71"/>
      <c r="FP216" s="71"/>
      <c r="FQ216" s="71"/>
      <c r="FR216" s="71"/>
      <c r="FS216" s="71"/>
      <c r="FT216" s="71"/>
      <c r="FU216" s="71"/>
      <c r="FV216" s="71"/>
      <c r="FW216" s="71"/>
      <c r="FX216" s="71"/>
      <c r="FY216" s="71"/>
      <c r="FZ216" s="71"/>
      <c r="GA216" s="71"/>
      <c r="GB216" s="71"/>
      <c r="GC216" s="71"/>
      <c r="GD216" s="71"/>
      <c r="GE216" s="71"/>
      <c r="GF216" s="71"/>
      <c r="GG216" s="71"/>
      <c r="GH216" s="71"/>
    </row>
    <row r="217" spans="1:190" s="69" customFormat="1" ht="25.5">
      <c r="A217" s="95"/>
      <c r="B217" s="31"/>
      <c r="C217" s="32"/>
      <c r="D217" s="23" t="s">
        <v>192</v>
      </c>
      <c r="E217" s="24" t="s">
        <v>193</v>
      </c>
      <c r="F217" s="30">
        <v>300</v>
      </c>
      <c r="G217" s="21">
        <f>SUM(H217+M217)</f>
        <v>500</v>
      </c>
      <c r="H217" s="21">
        <f>SUM(I217:L217)</f>
        <v>0</v>
      </c>
      <c r="I217" s="38">
        <v>0</v>
      </c>
      <c r="J217" s="33"/>
      <c r="K217" s="38"/>
      <c r="L217" s="38"/>
      <c r="M217" s="21">
        <v>500</v>
      </c>
      <c r="N217" s="38"/>
      <c r="O217" s="38"/>
      <c r="P217" s="38"/>
      <c r="Q217" s="38"/>
      <c r="R217" s="38"/>
      <c r="S217" s="38">
        <v>500</v>
      </c>
      <c r="T217" s="22">
        <f t="shared" si="74"/>
        <v>1.6666666666666667</v>
      </c>
      <c r="BW217" s="71"/>
      <c r="BX217" s="71"/>
      <c r="BY217" s="71"/>
      <c r="BZ217" s="71"/>
      <c r="CA217" s="71"/>
      <c r="CB217" s="71"/>
      <c r="CC217" s="71"/>
      <c r="CD217" s="71"/>
      <c r="CE217" s="71"/>
      <c r="CF217" s="71"/>
      <c r="CG217" s="71"/>
      <c r="CH217" s="71"/>
      <c r="CI217" s="71"/>
      <c r="CJ217" s="71"/>
      <c r="CK217" s="71"/>
      <c r="CL217" s="71"/>
      <c r="CM217" s="71"/>
      <c r="CN217" s="71"/>
      <c r="CO217" s="71"/>
      <c r="CP217" s="71"/>
      <c r="CQ217" s="71"/>
      <c r="CR217" s="71"/>
      <c r="CS217" s="71"/>
      <c r="CT217" s="71"/>
      <c r="CU217" s="71"/>
      <c r="CV217" s="71"/>
      <c r="CW217" s="71"/>
      <c r="CX217" s="71"/>
      <c r="CY217" s="71"/>
      <c r="CZ217" s="71"/>
      <c r="DA217" s="71"/>
      <c r="DB217" s="71"/>
      <c r="DC217" s="71"/>
      <c r="DD217" s="71"/>
      <c r="DE217" s="71"/>
      <c r="DF217" s="71"/>
      <c r="DG217" s="71"/>
      <c r="DH217" s="71"/>
      <c r="DI217" s="71"/>
      <c r="DJ217" s="71"/>
      <c r="DK217" s="71"/>
      <c r="DL217" s="71"/>
      <c r="DM217" s="71"/>
      <c r="DN217" s="71"/>
      <c r="DO217" s="71"/>
      <c r="DP217" s="71"/>
      <c r="DQ217" s="71"/>
      <c r="DR217" s="71"/>
      <c r="DS217" s="71"/>
      <c r="DT217" s="71"/>
      <c r="DU217" s="71"/>
      <c r="DV217" s="71"/>
      <c r="DW217" s="71"/>
      <c r="DX217" s="71"/>
      <c r="DY217" s="71"/>
      <c r="DZ217" s="71"/>
      <c r="EA217" s="71"/>
      <c r="EB217" s="71"/>
      <c r="EC217" s="71"/>
      <c r="ED217" s="71"/>
      <c r="EE217" s="71"/>
      <c r="EF217" s="71"/>
      <c r="EG217" s="71"/>
      <c r="EH217" s="71"/>
      <c r="EI217" s="71"/>
      <c r="EJ217" s="71"/>
      <c r="EK217" s="71"/>
      <c r="EL217" s="71"/>
      <c r="EM217" s="71"/>
      <c r="EN217" s="71"/>
      <c r="EO217" s="71"/>
      <c r="EP217" s="71"/>
      <c r="EQ217" s="71"/>
      <c r="ER217" s="71"/>
      <c r="ES217" s="71"/>
      <c r="ET217" s="71"/>
      <c r="EU217" s="71"/>
      <c r="EV217" s="71"/>
      <c r="EW217" s="71"/>
      <c r="EX217" s="71"/>
      <c r="EY217" s="71"/>
      <c r="EZ217" s="71"/>
      <c r="FA217" s="71"/>
      <c r="FB217" s="71"/>
      <c r="FC217" s="71"/>
      <c r="FD217" s="71"/>
      <c r="FE217" s="71"/>
      <c r="FF217" s="71"/>
      <c r="FG217" s="71"/>
      <c r="FH217" s="71"/>
      <c r="FI217" s="71"/>
      <c r="FJ217" s="71"/>
      <c r="FK217" s="71"/>
      <c r="FL217" s="71"/>
      <c r="FM217" s="71"/>
      <c r="FN217" s="71"/>
      <c r="FO217" s="71"/>
      <c r="FP217" s="71"/>
      <c r="FQ217" s="71"/>
      <c r="FR217" s="71"/>
      <c r="FS217" s="71"/>
      <c r="FT217" s="71"/>
      <c r="FU217" s="71"/>
      <c r="FV217" s="71"/>
      <c r="FW217" s="71"/>
      <c r="FX217" s="71"/>
      <c r="FY217" s="71"/>
      <c r="FZ217" s="71"/>
      <c r="GA217" s="71"/>
      <c r="GB217" s="71"/>
      <c r="GC217" s="71"/>
      <c r="GD217" s="71"/>
      <c r="GE217" s="71"/>
      <c r="GF217" s="71"/>
      <c r="GG217" s="71"/>
      <c r="GH217" s="71"/>
    </row>
    <row r="218" spans="1:190" s="69" customFormat="1" ht="14.25">
      <c r="A218" s="95"/>
      <c r="B218" s="31"/>
      <c r="C218" s="32"/>
      <c r="D218" s="23" t="s">
        <v>76</v>
      </c>
      <c r="E218" s="24" t="s">
        <v>59</v>
      </c>
      <c r="F218" s="30">
        <v>6200</v>
      </c>
      <c r="G218" s="21">
        <f>SUM(H218+M218)</f>
        <v>4200</v>
      </c>
      <c r="H218" s="21">
        <f>SUM(I218:L218)</f>
        <v>4200</v>
      </c>
      <c r="I218" s="38">
        <v>4200</v>
      </c>
      <c r="J218" s="33"/>
      <c r="K218" s="38"/>
      <c r="L218" s="38"/>
      <c r="M218" s="21">
        <f>SUM(N218:S218)</f>
        <v>0</v>
      </c>
      <c r="N218" s="38"/>
      <c r="O218" s="38"/>
      <c r="P218" s="38"/>
      <c r="Q218" s="38"/>
      <c r="R218" s="38"/>
      <c r="S218" s="38"/>
      <c r="T218" s="22">
        <f t="shared" si="74"/>
        <v>0.6774193548387096</v>
      </c>
      <c r="BW218" s="71"/>
      <c r="BX218" s="71"/>
      <c r="BY218" s="71"/>
      <c r="BZ218" s="71"/>
      <c r="CA218" s="71"/>
      <c r="CB218" s="71"/>
      <c r="CC218" s="71"/>
      <c r="CD218" s="71"/>
      <c r="CE218" s="71"/>
      <c r="CF218" s="71"/>
      <c r="CG218" s="71"/>
      <c r="CH218" s="71"/>
      <c r="CI218" s="71"/>
      <c r="CJ218" s="71"/>
      <c r="CK218" s="71"/>
      <c r="CL218" s="71"/>
      <c r="CM218" s="71"/>
      <c r="CN218" s="71"/>
      <c r="CO218" s="71"/>
      <c r="CP218" s="71"/>
      <c r="CQ218" s="71"/>
      <c r="CR218" s="71"/>
      <c r="CS218" s="71"/>
      <c r="CT218" s="71"/>
      <c r="CU218" s="71"/>
      <c r="CV218" s="71"/>
      <c r="CW218" s="71"/>
      <c r="CX218" s="71"/>
      <c r="CY218" s="71"/>
      <c r="CZ218" s="71"/>
      <c r="DA218" s="71"/>
      <c r="DB218" s="71"/>
      <c r="DC218" s="71"/>
      <c r="DD218" s="71"/>
      <c r="DE218" s="71"/>
      <c r="DF218" s="71"/>
      <c r="DG218" s="71"/>
      <c r="DH218" s="71"/>
      <c r="DI218" s="71"/>
      <c r="DJ218" s="71"/>
      <c r="DK218" s="71"/>
      <c r="DL218" s="71"/>
      <c r="DM218" s="71"/>
      <c r="DN218" s="71"/>
      <c r="DO218" s="71"/>
      <c r="DP218" s="71"/>
      <c r="DQ218" s="71"/>
      <c r="DR218" s="71"/>
      <c r="DS218" s="71"/>
      <c r="DT218" s="71"/>
      <c r="DU218" s="71"/>
      <c r="DV218" s="71"/>
      <c r="DW218" s="71"/>
      <c r="DX218" s="71"/>
      <c r="DY218" s="71"/>
      <c r="DZ218" s="71"/>
      <c r="EA218" s="71"/>
      <c r="EB218" s="71"/>
      <c r="EC218" s="71"/>
      <c r="ED218" s="71"/>
      <c r="EE218" s="71"/>
      <c r="EF218" s="71"/>
      <c r="EG218" s="71"/>
      <c r="EH218" s="71"/>
      <c r="EI218" s="71"/>
      <c r="EJ218" s="71"/>
      <c r="EK218" s="71"/>
      <c r="EL218" s="71"/>
      <c r="EM218" s="71"/>
      <c r="EN218" s="71"/>
      <c r="EO218" s="71"/>
      <c r="EP218" s="71"/>
      <c r="EQ218" s="71"/>
      <c r="ER218" s="71"/>
      <c r="ES218" s="71"/>
      <c r="ET218" s="71"/>
      <c r="EU218" s="71"/>
      <c r="EV218" s="71"/>
      <c r="EW218" s="71"/>
      <c r="EX218" s="71"/>
      <c r="EY218" s="71"/>
      <c r="EZ218" s="71"/>
      <c r="FA218" s="71"/>
      <c r="FB218" s="71"/>
      <c r="FC218" s="71"/>
      <c r="FD218" s="71"/>
      <c r="FE218" s="71"/>
      <c r="FF218" s="71"/>
      <c r="FG218" s="71"/>
      <c r="FH218" s="71"/>
      <c r="FI218" s="71"/>
      <c r="FJ218" s="71"/>
      <c r="FK218" s="71"/>
      <c r="FL218" s="71"/>
      <c r="FM218" s="71"/>
      <c r="FN218" s="71"/>
      <c r="FO218" s="71"/>
      <c r="FP218" s="71"/>
      <c r="FQ218" s="71"/>
      <c r="FR218" s="71"/>
      <c r="FS218" s="71"/>
      <c r="FT218" s="71"/>
      <c r="FU218" s="71"/>
      <c r="FV218" s="71"/>
      <c r="FW218" s="71"/>
      <c r="FX218" s="71"/>
      <c r="FY218" s="71"/>
      <c r="FZ218" s="71"/>
      <c r="GA218" s="71"/>
      <c r="GB218" s="71"/>
      <c r="GC218" s="71"/>
      <c r="GD218" s="71"/>
      <c r="GE218" s="71"/>
      <c r="GF218" s="71"/>
      <c r="GG218" s="71"/>
      <c r="GH218" s="71"/>
    </row>
    <row r="219" spans="1:190" s="69" customFormat="1" ht="14.25">
      <c r="A219" s="95"/>
      <c r="B219" s="31"/>
      <c r="C219" s="32"/>
      <c r="D219" s="23" t="s">
        <v>82</v>
      </c>
      <c r="E219" s="24" t="s">
        <v>34</v>
      </c>
      <c r="F219" s="30">
        <v>0</v>
      </c>
      <c r="G219" s="21">
        <f>SUM(H219+M219)</f>
        <v>1400</v>
      </c>
      <c r="H219" s="21">
        <f>SUM(I219:L219)</f>
        <v>1400</v>
      </c>
      <c r="I219" s="38">
        <v>1400</v>
      </c>
      <c r="J219" s="33"/>
      <c r="K219" s="38"/>
      <c r="L219" s="38"/>
      <c r="M219" s="21">
        <f>SUM(N219:S219)</f>
        <v>0</v>
      </c>
      <c r="N219" s="38"/>
      <c r="O219" s="38"/>
      <c r="P219" s="38"/>
      <c r="Q219" s="38"/>
      <c r="R219" s="38"/>
      <c r="S219" s="38"/>
      <c r="T219" s="22">
        <f t="shared" si="74"/>
      </c>
      <c r="BW219" s="71"/>
      <c r="BX219" s="71"/>
      <c r="BY219" s="71"/>
      <c r="BZ219" s="71"/>
      <c r="CA219" s="71"/>
      <c r="CB219" s="71"/>
      <c r="CC219" s="71"/>
      <c r="CD219" s="71"/>
      <c r="CE219" s="71"/>
      <c r="CF219" s="71"/>
      <c r="CG219" s="71"/>
      <c r="CH219" s="71"/>
      <c r="CI219" s="71"/>
      <c r="CJ219" s="71"/>
      <c r="CK219" s="71"/>
      <c r="CL219" s="71"/>
      <c r="CM219" s="71"/>
      <c r="CN219" s="71"/>
      <c r="CO219" s="71"/>
      <c r="CP219" s="71"/>
      <c r="CQ219" s="71"/>
      <c r="CR219" s="71"/>
      <c r="CS219" s="71"/>
      <c r="CT219" s="71"/>
      <c r="CU219" s="71"/>
      <c r="CV219" s="71"/>
      <c r="CW219" s="71"/>
      <c r="CX219" s="71"/>
      <c r="CY219" s="71"/>
      <c r="CZ219" s="71"/>
      <c r="DA219" s="71"/>
      <c r="DB219" s="71"/>
      <c r="DC219" s="71"/>
      <c r="DD219" s="71"/>
      <c r="DE219" s="71"/>
      <c r="DF219" s="71"/>
      <c r="DG219" s="71"/>
      <c r="DH219" s="71"/>
      <c r="DI219" s="71"/>
      <c r="DJ219" s="71"/>
      <c r="DK219" s="71"/>
      <c r="DL219" s="71"/>
      <c r="DM219" s="71"/>
      <c r="DN219" s="71"/>
      <c r="DO219" s="71"/>
      <c r="DP219" s="71"/>
      <c r="DQ219" s="71"/>
      <c r="DR219" s="71"/>
      <c r="DS219" s="71"/>
      <c r="DT219" s="71"/>
      <c r="DU219" s="71"/>
      <c r="DV219" s="71"/>
      <c r="DW219" s="71"/>
      <c r="DX219" s="71"/>
      <c r="DY219" s="71"/>
      <c r="DZ219" s="71"/>
      <c r="EA219" s="71"/>
      <c r="EB219" s="71"/>
      <c r="EC219" s="71"/>
      <c r="ED219" s="71"/>
      <c r="EE219" s="71"/>
      <c r="EF219" s="71"/>
      <c r="EG219" s="71"/>
      <c r="EH219" s="71"/>
      <c r="EI219" s="71"/>
      <c r="EJ219" s="71"/>
      <c r="EK219" s="71"/>
      <c r="EL219" s="71"/>
      <c r="EM219" s="71"/>
      <c r="EN219" s="71"/>
      <c r="EO219" s="71"/>
      <c r="EP219" s="71"/>
      <c r="EQ219" s="71"/>
      <c r="ER219" s="71"/>
      <c r="ES219" s="71"/>
      <c r="ET219" s="71"/>
      <c r="EU219" s="71"/>
      <c r="EV219" s="71"/>
      <c r="EW219" s="71"/>
      <c r="EX219" s="71"/>
      <c r="EY219" s="71"/>
      <c r="EZ219" s="71"/>
      <c r="FA219" s="71"/>
      <c r="FB219" s="71"/>
      <c r="FC219" s="71"/>
      <c r="FD219" s="71"/>
      <c r="FE219" s="71"/>
      <c r="FF219" s="71"/>
      <c r="FG219" s="71"/>
      <c r="FH219" s="71"/>
      <c r="FI219" s="71"/>
      <c r="FJ219" s="71"/>
      <c r="FK219" s="71"/>
      <c r="FL219" s="71"/>
      <c r="FM219" s="71"/>
      <c r="FN219" s="71"/>
      <c r="FO219" s="71"/>
      <c r="FP219" s="71"/>
      <c r="FQ219" s="71"/>
      <c r="FR219" s="71"/>
      <c r="FS219" s="71"/>
      <c r="FT219" s="71"/>
      <c r="FU219" s="71"/>
      <c r="FV219" s="71"/>
      <c r="FW219" s="71"/>
      <c r="FX219" s="71"/>
      <c r="FY219" s="71"/>
      <c r="FZ219" s="71"/>
      <c r="GA219" s="71"/>
      <c r="GB219" s="71"/>
      <c r="GC219" s="71"/>
      <c r="GD219" s="71"/>
      <c r="GE219" s="71"/>
      <c r="GF219" s="71"/>
      <c r="GG219" s="71"/>
      <c r="GH219" s="71"/>
    </row>
    <row r="220" spans="1:190" s="69" customFormat="1" ht="38.25">
      <c r="A220" s="95"/>
      <c r="B220" s="31"/>
      <c r="C220" s="32"/>
      <c r="D220" s="23" t="s">
        <v>177</v>
      </c>
      <c r="E220" s="24" t="s">
        <v>178</v>
      </c>
      <c r="F220" s="30">
        <v>1952045</v>
      </c>
      <c r="G220" s="21">
        <f>SUM(H220+M220)</f>
        <v>1988000</v>
      </c>
      <c r="H220" s="21">
        <f>SUM(I220:L220)</f>
        <v>1988000</v>
      </c>
      <c r="I220" s="29">
        <v>1988000</v>
      </c>
      <c r="J220" s="29"/>
      <c r="K220" s="38"/>
      <c r="L220" s="38"/>
      <c r="M220" s="21">
        <f>SUM(N220:S220)</f>
        <v>0</v>
      </c>
      <c r="N220" s="38"/>
      <c r="O220" s="38"/>
      <c r="P220" s="38"/>
      <c r="Q220" s="38"/>
      <c r="R220" s="38"/>
      <c r="S220" s="38"/>
      <c r="T220" s="22">
        <f t="shared" si="74"/>
        <v>1.0184191450504472</v>
      </c>
      <c r="BW220" s="71"/>
      <c r="BX220" s="71"/>
      <c r="BY220" s="71"/>
      <c r="BZ220" s="71"/>
      <c r="CA220" s="71"/>
      <c r="CB220" s="71"/>
      <c r="CC220" s="71"/>
      <c r="CD220" s="71"/>
      <c r="CE220" s="71"/>
      <c r="CF220" s="71"/>
      <c r="CG220" s="71"/>
      <c r="CH220" s="71"/>
      <c r="CI220" s="71"/>
      <c r="CJ220" s="71"/>
      <c r="CK220" s="71"/>
      <c r="CL220" s="71"/>
      <c r="CM220" s="71"/>
      <c r="CN220" s="71"/>
      <c r="CO220" s="71"/>
      <c r="CP220" s="71"/>
      <c r="CQ220" s="71"/>
      <c r="CR220" s="71"/>
      <c r="CS220" s="71"/>
      <c r="CT220" s="71"/>
      <c r="CU220" s="71"/>
      <c r="CV220" s="71"/>
      <c r="CW220" s="71"/>
      <c r="CX220" s="71"/>
      <c r="CY220" s="71"/>
      <c r="CZ220" s="71"/>
      <c r="DA220" s="71"/>
      <c r="DB220" s="71"/>
      <c r="DC220" s="71"/>
      <c r="DD220" s="71"/>
      <c r="DE220" s="71"/>
      <c r="DF220" s="71"/>
      <c r="DG220" s="71"/>
      <c r="DH220" s="71"/>
      <c r="DI220" s="71"/>
      <c r="DJ220" s="71"/>
      <c r="DK220" s="71"/>
      <c r="DL220" s="71"/>
      <c r="DM220" s="71"/>
      <c r="DN220" s="71"/>
      <c r="DO220" s="71"/>
      <c r="DP220" s="71"/>
      <c r="DQ220" s="71"/>
      <c r="DR220" s="71"/>
      <c r="DS220" s="71"/>
      <c r="DT220" s="71"/>
      <c r="DU220" s="71"/>
      <c r="DV220" s="71"/>
      <c r="DW220" s="71"/>
      <c r="DX220" s="71"/>
      <c r="DY220" s="71"/>
      <c r="DZ220" s="71"/>
      <c r="EA220" s="71"/>
      <c r="EB220" s="71"/>
      <c r="EC220" s="71"/>
      <c r="ED220" s="71"/>
      <c r="EE220" s="71"/>
      <c r="EF220" s="71"/>
      <c r="EG220" s="71"/>
      <c r="EH220" s="71"/>
      <c r="EI220" s="71"/>
      <c r="EJ220" s="71"/>
      <c r="EK220" s="71"/>
      <c r="EL220" s="71"/>
      <c r="EM220" s="71"/>
      <c r="EN220" s="71"/>
      <c r="EO220" s="71"/>
      <c r="EP220" s="71"/>
      <c r="EQ220" s="71"/>
      <c r="ER220" s="71"/>
      <c r="ES220" s="71"/>
      <c r="ET220" s="71"/>
      <c r="EU220" s="71"/>
      <c r="EV220" s="71"/>
      <c r="EW220" s="71"/>
      <c r="EX220" s="71"/>
      <c r="EY220" s="71"/>
      <c r="EZ220" s="71"/>
      <c r="FA220" s="71"/>
      <c r="FB220" s="71"/>
      <c r="FC220" s="71"/>
      <c r="FD220" s="71"/>
      <c r="FE220" s="71"/>
      <c r="FF220" s="71"/>
      <c r="FG220" s="71"/>
      <c r="FH220" s="71"/>
      <c r="FI220" s="71"/>
      <c r="FJ220" s="71"/>
      <c r="FK220" s="71"/>
      <c r="FL220" s="71"/>
      <c r="FM220" s="71"/>
      <c r="FN220" s="71"/>
      <c r="FO220" s="71"/>
      <c r="FP220" s="71"/>
      <c r="FQ220" s="71"/>
      <c r="FR220" s="71"/>
      <c r="FS220" s="71"/>
      <c r="FT220" s="71"/>
      <c r="FU220" s="71"/>
      <c r="FV220" s="71"/>
      <c r="FW220" s="71"/>
      <c r="FX220" s="71"/>
      <c r="FY220" s="71"/>
      <c r="FZ220" s="71"/>
      <c r="GA220" s="71"/>
      <c r="GB220" s="71"/>
      <c r="GC220" s="71"/>
      <c r="GD220" s="71"/>
      <c r="GE220" s="71"/>
      <c r="GF220" s="71"/>
      <c r="GG220" s="71"/>
      <c r="GH220" s="71"/>
    </row>
    <row r="221" spans="1:190" ht="15">
      <c r="A221" s="95"/>
      <c r="B221" s="26"/>
      <c r="C221" s="27">
        <v>85203</v>
      </c>
      <c r="D221" s="28" t="s">
        <v>194</v>
      </c>
      <c r="E221" s="25"/>
      <c r="F221" s="30">
        <f aca="true" t="shared" si="81" ref="F221:O221">SUM(F222:F224)</f>
        <v>399943</v>
      </c>
      <c r="G221" s="30">
        <f t="shared" si="81"/>
        <v>399400</v>
      </c>
      <c r="H221" s="30">
        <f t="shared" si="81"/>
        <v>399400</v>
      </c>
      <c r="I221" s="30">
        <f t="shared" si="81"/>
        <v>63400</v>
      </c>
      <c r="J221" s="30">
        <f t="shared" si="81"/>
        <v>336000</v>
      </c>
      <c r="K221" s="30">
        <f t="shared" si="81"/>
        <v>0</v>
      </c>
      <c r="L221" s="30">
        <f t="shared" si="81"/>
        <v>0</v>
      </c>
      <c r="M221" s="30">
        <f t="shared" si="81"/>
        <v>0</v>
      </c>
      <c r="N221" s="30">
        <f t="shared" si="81"/>
        <v>0</v>
      </c>
      <c r="O221" s="30">
        <f t="shared" si="81"/>
        <v>0</v>
      </c>
      <c r="P221" s="30"/>
      <c r="Q221" s="30"/>
      <c r="R221" s="30"/>
      <c r="S221" s="30">
        <f>SUM(S222:S224)</f>
        <v>0</v>
      </c>
      <c r="T221" s="22">
        <f aca="true" t="shared" si="82" ref="T221:T287">IF(F221&lt;&gt;0,G221/F221,"")</f>
        <v>0.9986423065286804</v>
      </c>
      <c r="BW221" s="39"/>
      <c r="BX221" s="39"/>
      <c r="BY221" s="39"/>
      <c r="BZ221" s="39"/>
      <c r="CA221" s="39"/>
      <c r="CB221" s="39"/>
      <c r="CC221" s="39"/>
      <c r="CD221" s="39"/>
      <c r="CE221" s="39"/>
      <c r="CF221" s="39"/>
      <c r="CG221" s="39"/>
      <c r="CH221" s="39"/>
      <c r="CI221" s="39"/>
      <c r="CJ221" s="39"/>
      <c r="CK221" s="39"/>
      <c r="CL221" s="39"/>
      <c r="CM221" s="39"/>
      <c r="CN221" s="39"/>
      <c r="CO221" s="39"/>
      <c r="CP221" s="39"/>
      <c r="CQ221" s="39"/>
      <c r="CR221" s="39"/>
      <c r="CS221" s="39"/>
      <c r="CT221" s="39"/>
      <c r="CU221" s="39"/>
      <c r="CV221" s="39"/>
      <c r="CW221" s="39"/>
      <c r="CX221" s="39"/>
      <c r="CY221" s="39"/>
      <c r="CZ221" s="39"/>
      <c r="DA221" s="39"/>
      <c r="DB221" s="39"/>
      <c r="DC221" s="39"/>
      <c r="DD221" s="39"/>
      <c r="DE221" s="39"/>
      <c r="DF221" s="39"/>
      <c r="DG221" s="39"/>
      <c r="DH221" s="39"/>
      <c r="DI221" s="39"/>
      <c r="DJ221" s="39"/>
      <c r="DK221" s="39"/>
      <c r="DL221" s="39"/>
      <c r="DM221" s="39"/>
      <c r="DN221" s="39"/>
      <c r="DO221" s="39"/>
      <c r="DP221" s="39"/>
      <c r="DQ221" s="39"/>
      <c r="DR221" s="39"/>
      <c r="DS221" s="39"/>
      <c r="DT221" s="39"/>
      <c r="DU221" s="39"/>
      <c r="DV221" s="39"/>
      <c r="DW221" s="39"/>
      <c r="DX221" s="39"/>
      <c r="DY221" s="39"/>
      <c r="DZ221" s="39"/>
      <c r="EA221" s="39"/>
      <c r="EB221" s="39"/>
      <c r="EC221" s="39"/>
      <c r="ED221" s="39"/>
      <c r="EE221" s="39"/>
      <c r="EF221" s="39"/>
      <c r="EG221" s="39"/>
      <c r="EH221" s="39"/>
      <c r="EI221" s="39"/>
      <c r="EJ221" s="39"/>
      <c r="EK221" s="39"/>
      <c r="EL221" s="39"/>
      <c r="EM221" s="39"/>
      <c r="EN221" s="39"/>
      <c r="EO221" s="39"/>
      <c r="EP221" s="39"/>
      <c r="EQ221" s="39"/>
      <c r="ER221" s="39"/>
      <c r="ES221" s="39"/>
      <c r="ET221" s="39"/>
      <c r="EU221" s="39"/>
      <c r="EV221" s="39"/>
      <c r="EW221" s="39"/>
      <c r="EX221" s="39"/>
      <c r="EY221" s="39"/>
      <c r="EZ221" s="39"/>
      <c r="FA221" s="39"/>
      <c r="FB221" s="39"/>
      <c r="FC221" s="39"/>
      <c r="FD221" s="39"/>
      <c r="FE221" s="39"/>
      <c r="FF221" s="39"/>
      <c r="FG221" s="39"/>
      <c r="FH221" s="39"/>
      <c r="FI221" s="39"/>
      <c r="FJ221" s="39"/>
      <c r="FK221" s="39"/>
      <c r="FL221" s="39"/>
      <c r="FM221" s="39"/>
      <c r="FN221" s="39"/>
      <c r="FO221" s="39"/>
      <c r="FP221" s="39"/>
      <c r="FQ221" s="39"/>
      <c r="FR221" s="39"/>
      <c r="FS221" s="39"/>
      <c r="FT221" s="39"/>
      <c r="FU221" s="39"/>
      <c r="FV221" s="39"/>
      <c r="FW221" s="39"/>
      <c r="FX221" s="39"/>
      <c r="FY221" s="39"/>
      <c r="FZ221" s="39"/>
      <c r="GA221" s="39"/>
      <c r="GB221" s="39"/>
      <c r="GC221" s="39"/>
      <c r="GD221" s="39"/>
      <c r="GE221" s="39"/>
      <c r="GF221" s="39"/>
      <c r="GG221" s="39"/>
      <c r="GH221" s="39"/>
    </row>
    <row r="222" spans="1:190" ht="14.25">
      <c r="A222" s="95"/>
      <c r="B222" s="31"/>
      <c r="C222" s="32"/>
      <c r="D222" s="73" t="s">
        <v>288</v>
      </c>
      <c r="E222" s="24" t="s">
        <v>160</v>
      </c>
      <c r="F222" s="30">
        <v>60443</v>
      </c>
      <c r="G222" s="21">
        <f>SUM(H222+M222)</f>
        <v>63000</v>
      </c>
      <c r="H222" s="21">
        <f>SUM(I222:L222)</f>
        <v>63000</v>
      </c>
      <c r="I222" s="38">
        <v>63000</v>
      </c>
      <c r="J222" s="33"/>
      <c r="K222" s="38"/>
      <c r="L222" s="38"/>
      <c r="M222" s="21">
        <f>SUM(N222:S222)</f>
        <v>0</v>
      </c>
      <c r="N222" s="38"/>
      <c r="O222" s="38"/>
      <c r="P222" s="38"/>
      <c r="Q222" s="38"/>
      <c r="R222" s="38"/>
      <c r="S222" s="38"/>
      <c r="T222" s="22">
        <f t="shared" si="82"/>
        <v>1.0423043197723476</v>
      </c>
      <c r="BW222" s="40"/>
      <c r="BX222" s="40"/>
      <c r="BY222" s="40"/>
      <c r="BZ222" s="40"/>
      <c r="CA222" s="40"/>
      <c r="CB222" s="40"/>
      <c r="CC222" s="40"/>
      <c r="CD222" s="40"/>
      <c r="CE222" s="40"/>
      <c r="CF222" s="40"/>
      <c r="CG222" s="40"/>
      <c r="CH222" s="40"/>
      <c r="CI222" s="40"/>
      <c r="CJ222" s="40"/>
      <c r="CK222" s="40"/>
      <c r="CL222" s="40"/>
      <c r="CM222" s="40"/>
      <c r="CN222" s="40"/>
      <c r="CO222" s="40"/>
      <c r="CP222" s="40"/>
      <c r="CQ222" s="40"/>
      <c r="CR222" s="40"/>
      <c r="CS222" s="40"/>
      <c r="CT222" s="40"/>
      <c r="CU222" s="40"/>
      <c r="CV222" s="40"/>
      <c r="CW222" s="40"/>
      <c r="CX222" s="40"/>
      <c r="CY222" s="40"/>
      <c r="CZ222" s="40"/>
      <c r="DA222" s="40"/>
      <c r="DB222" s="40"/>
      <c r="DC222" s="40"/>
      <c r="DD222" s="40"/>
      <c r="DE222" s="40"/>
      <c r="DF222" s="40"/>
      <c r="DG222" s="40"/>
      <c r="DH222" s="40"/>
      <c r="DI222" s="40"/>
      <c r="DJ222" s="40"/>
      <c r="DK222" s="40"/>
      <c r="DL222" s="40"/>
      <c r="DM222" s="40"/>
      <c r="DN222" s="40"/>
      <c r="DO222" s="40"/>
      <c r="DP222" s="40"/>
      <c r="DQ222" s="40"/>
      <c r="DR222" s="40"/>
      <c r="DS222" s="40"/>
      <c r="DT222" s="40"/>
      <c r="DU222" s="40"/>
      <c r="DV222" s="40"/>
      <c r="DW222" s="40"/>
      <c r="DX222" s="40"/>
      <c r="DY222" s="40"/>
      <c r="DZ222" s="40"/>
      <c r="EA222" s="40"/>
      <c r="EB222" s="40"/>
      <c r="EC222" s="40"/>
      <c r="ED222" s="40"/>
      <c r="EE222" s="40"/>
      <c r="EF222" s="40"/>
      <c r="EG222" s="40"/>
      <c r="EH222" s="40"/>
      <c r="EI222" s="40"/>
      <c r="EJ222" s="40"/>
      <c r="EK222" s="40"/>
      <c r="EL222" s="40"/>
      <c r="EM222" s="40"/>
      <c r="EN222" s="40"/>
      <c r="EO222" s="40"/>
      <c r="EP222" s="40"/>
      <c r="EQ222" s="40"/>
      <c r="ER222" s="40"/>
      <c r="ES222" s="40"/>
      <c r="ET222" s="40"/>
      <c r="EU222" s="40"/>
      <c r="EV222" s="40"/>
      <c r="EW222" s="40"/>
      <c r="EX222" s="40"/>
      <c r="EY222" s="40"/>
      <c r="EZ222" s="40"/>
      <c r="FA222" s="40"/>
      <c r="FB222" s="40"/>
      <c r="FC222" s="40"/>
      <c r="FD222" s="40"/>
      <c r="FE222" s="40"/>
      <c r="FF222" s="40"/>
      <c r="FG222" s="40"/>
      <c r="FH222" s="40"/>
      <c r="FI222" s="40"/>
      <c r="FJ222" s="40"/>
      <c r="FK222" s="40"/>
      <c r="FL222" s="40"/>
      <c r="FM222" s="40"/>
      <c r="FN222" s="40"/>
      <c r="FO222" s="40"/>
      <c r="FP222" s="40"/>
      <c r="FQ222" s="40"/>
      <c r="FR222" s="40"/>
      <c r="FS222" s="40"/>
      <c r="FT222" s="40"/>
      <c r="FU222" s="40"/>
      <c r="FV222" s="40"/>
      <c r="FW222" s="40"/>
      <c r="FX222" s="40"/>
      <c r="FY222" s="40"/>
      <c r="FZ222" s="40"/>
      <c r="GA222" s="40"/>
      <c r="GB222" s="40"/>
      <c r="GC222" s="40"/>
      <c r="GD222" s="40"/>
      <c r="GE222" s="40"/>
      <c r="GF222" s="40"/>
      <c r="GG222" s="40"/>
      <c r="GH222" s="40"/>
    </row>
    <row r="223" spans="1:190" ht="14.25">
      <c r="A223" s="95"/>
      <c r="B223" s="31"/>
      <c r="C223" s="32"/>
      <c r="D223" s="23" t="s">
        <v>195</v>
      </c>
      <c r="E223" s="24" t="s">
        <v>59</v>
      </c>
      <c r="F223" s="30">
        <v>500</v>
      </c>
      <c r="G223" s="21">
        <f>SUM(H223+M223)</f>
        <v>400</v>
      </c>
      <c r="H223" s="21">
        <f>SUM(I223:L223)</f>
        <v>400</v>
      </c>
      <c r="I223" s="38">
        <v>400</v>
      </c>
      <c r="J223" s="33"/>
      <c r="K223" s="38"/>
      <c r="L223" s="38"/>
      <c r="M223" s="21"/>
      <c r="N223" s="38"/>
      <c r="O223" s="38"/>
      <c r="P223" s="38"/>
      <c r="Q223" s="38"/>
      <c r="R223" s="38"/>
      <c r="S223" s="38"/>
      <c r="T223" s="22">
        <f t="shared" si="82"/>
        <v>0.8</v>
      </c>
      <c r="BW223" s="40"/>
      <c r="BX223" s="40"/>
      <c r="BY223" s="40"/>
      <c r="BZ223" s="40"/>
      <c r="CA223" s="40"/>
      <c r="CB223" s="40"/>
      <c r="CC223" s="40"/>
      <c r="CD223" s="40"/>
      <c r="CE223" s="40"/>
      <c r="CF223" s="40"/>
      <c r="CG223" s="40"/>
      <c r="CH223" s="40"/>
      <c r="CI223" s="40"/>
      <c r="CJ223" s="40"/>
      <c r="CK223" s="40"/>
      <c r="CL223" s="40"/>
      <c r="CM223" s="40"/>
      <c r="CN223" s="40"/>
      <c r="CO223" s="40"/>
      <c r="CP223" s="40"/>
      <c r="CQ223" s="40"/>
      <c r="CR223" s="40"/>
      <c r="CS223" s="40"/>
      <c r="CT223" s="40"/>
      <c r="CU223" s="40"/>
      <c r="CV223" s="40"/>
      <c r="CW223" s="40"/>
      <c r="CX223" s="40"/>
      <c r="CY223" s="40"/>
      <c r="CZ223" s="40"/>
      <c r="DA223" s="40"/>
      <c r="DB223" s="40"/>
      <c r="DC223" s="40"/>
      <c r="DD223" s="40"/>
      <c r="DE223" s="40"/>
      <c r="DF223" s="40"/>
      <c r="DG223" s="40"/>
      <c r="DH223" s="40"/>
      <c r="DI223" s="40"/>
      <c r="DJ223" s="40"/>
      <c r="DK223" s="40"/>
      <c r="DL223" s="40"/>
      <c r="DM223" s="40"/>
      <c r="DN223" s="40"/>
      <c r="DO223" s="40"/>
      <c r="DP223" s="40"/>
      <c r="DQ223" s="40"/>
      <c r="DR223" s="40"/>
      <c r="DS223" s="40"/>
      <c r="DT223" s="40"/>
      <c r="DU223" s="40"/>
      <c r="DV223" s="40"/>
      <c r="DW223" s="40"/>
      <c r="DX223" s="40"/>
      <c r="DY223" s="40"/>
      <c r="DZ223" s="40"/>
      <c r="EA223" s="40"/>
      <c r="EB223" s="40"/>
      <c r="EC223" s="40"/>
      <c r="ED223" s="40"/>
      <c r="EE223" s="40"/>
      <c r="EF223" s="40"/>
      <c r="EG223" s="40"/>
      <c r="EH223" s="40"/>
      <c r="EI223" s="40"/>
      <c r="EJ223" s="40"/>
      <c r="EK223" s="40"/>
      <c r="EL223" s="40"/>
      <c r="EM223" s="40"/>
      <c r="EN223" s="40"/>
      <c r="EO223" s="40"/>
      <c r="EP223" s="40"/>
      <c r="EQ223" s="40"/>
      <c r="ER223" s="40"/>
      <c r="ES223" s="40"/>
      <c r="ET223" s="40"/>
      <c r="EU223" s="40"/>
      <c r="EV223" s="40"/>
      <c r="EW223" s="40"/>
      <c r="EX223" s="40"/>
      <c r="EY223" s="40"/>
      <c r="EZ223" s="40"/>
      <c r="FA223" s="40"/>
      <c r="FB223" s="40"/>
      <c r="FC223" s="40"/>
      <c r="FD223" s="40"/>
      <c r="FE223" s="40"/>
      <c r="FF223" s="40"/>
      <c r="FG223" s="40"/>
      <c r="FH223" s="40"/>
      <c r="FI223" s="40"/>
      <c r="FJ223" s="40"/>
      <c r="FK223" s="40"/>
      <c r="FL223" s="40"/>
      <c r="FM223" s="40"/>
      <c r="FN223" s="40"/>
      <c r="FO223" s="40"/>
      <c r="FP223" s="40"/>
      <c r="FQ223" s="40"/>
      <c r="FR223" s="40"/>
      <c r="FS223" s="40"/>
      <c r="FT223" s="40"/>
      <c r="FU223" s="40"/>
      <c r="FV223" s="40"/>
      <c r="FW223" s="40"/>
      <c r="FX223" s="40"/>
      <c r="FY223" s="40"/>
      <c r="FZ223" s="40"/>
      <c r="GA223" s="40"/>
      <c r="GB223" s="40"/>
      <c r="GC223" s="40"/>
      <c r="GD223" s="40"/>
      <c r="GE223" s="40"/>
      <c r="GF223" s="40"/>
      <c r="GG223" s="40"/>
      <c r="GH223" s="40"/>
    </row>
    <row r="224" spans="1:190" ht="63.75">
      <c r="A224" s="95"/>
      <c r="B224" s="31"/>
      <c r="C224" s="32"/>
      <c r="D224" s="23" t="s">
        <v>22</v>
      </c>
      <c r="E224" s="24" t="s">
        <v>23</v>
      </c>
      <c r="F224" s="30">
        <v>339000</v>
      </c>
      <c r="G224" s="21">
        <f>SUM(H224+M224)</f>
        <v>336000</v>
      </c>
      <c r="H224" s="21">
        <f>SUM(I224:L224)</f>
        <v>336000</v>
      </c>
      <c r="I224" s="38"/>
      <c r="J224" s="33">
        <v>336000</v>
      </c>
      <c r="K224" s="35"/>
      <c r="L224" s="38"/>
      <c r="M224" s="21">
        <f>SUM(N224:S224)</f>
        <v>0</v>
      </c>
      <c r="N224" s="38"/>
      <c r="O224" s="38"/>
      <c r="P224" s="38"/>
      <c r="Q224" s="38"/>
      <c r="R224" s="38"/>
      <c r="S224" s="38"/>
      <c r="T224" s="22">
        <f t="shared" si="82"/>
        <v>0.9911504424778761</v>
      </c>
      <c r="BW224" s="40"/>
      <c r="BX224" s="40"/>
      <c r="BY224" s="40"/>
      <c r="BZ224" s="40"/>
      <c r="CA224" s="40"/>
      <c r="CB224" s="40"/>
      <c r="CC224" s="40"/>
      <c r="CD224" s="40"/>
      <c r="CE224" s="40"/>
      <c r="CF224" s="40"/>
      <c r="CG224" s="40"/>
      <c r="CH224" s="40"/>
      <c r="CI224" s="40"/>
      <c r="CJ224" s="40"/>
      <c r="CK224" s="40"/>
      <c r="CL224" s="40"/>
      <c r="CM224" s="40"/>
      <c r="CN224" s="40"/>
      <c r="CO224" s="40"/>
      <c r="CP224" s="40"/>
      <c r="CQ224" s="40"/>
      <c r="CR224" s="40"/>
      <c r="CS224" s="40"/>
      <c r="CT224" s="40"/>
      <c r="CU224" s="40"/>
      <c r="CV224" s="40"/>
      <c r="CW224" s="40"/>
      <c r="CX224" s="40"/>
      <c r="CY224" s="40"/>
      <c r="CZ224" s="40"/>
      <c r="DA224" s="40"/>
      <c r="DB224" s="40"/>
      <c r="DC224" s="40"/>
      <c r="DD224" s="40"/>
      <c r="DE224" s="40"/>
      <c r="DF224" s="40"/>
      <c r="DG224" s="40"/>
      <c r="DH224" s="40"/>
      <c r="DI224" s="40"/>
      <c r="DJ224" s="40"/>
      <c r="DK224" s="40"/>
      <c r="DL224" s="40"/>
      <c r="DM224" s="40"/>
      <c r="DN224" s="40"/>
      <c r="DO224" s="40"/>
      <c r="DP224" s="40"/>
      <c r="DQ224" s="40"/>
      <c r="DR224" s="40"/>
      <c r="DS224" s="40"/>
      <c r="DT224" s="40"/>
      <c r="DU224" s="40"/>
      <c r="DV224" s="40"/>
      <c r="DW224" s="40"/>
      <c r="DX224" s="40"/>
      <c r="DY224" s="40"/>
      <c r="DZ224" s="40"/>
      <c r="EA224" s="40"/>
      <c r="EB224" s="40"/>
      <c r="EC224" s="40"/>
      <c r="ED224" s="40"/>
      <c r="EE224" s="40"/>
      <c r="EF224" s="40"/>
      <c r="EG224" s="40"/>
      <c r="EH224" s="40"/>
      <c r="EI224" s="40"/>
      <c r="EJ224" s="40"/>
      <c r="EK224" s="40"/>
      <c r="EL224" s="40"/>
      <c r="EM224" s="40"/>
      <c r="EN224" s="40"/>
      <c r="EO224" s="40"/>
      <c r="EP224" s="40"/>
      <c r="EQ224" s="40"/>
      <c r="ER224" s="40"/>
      <c r="ES224" s="40"/>
      <c r="ET224" s="40"/>
      <c r="EU224" s="40"/>
      <c r="EV224" s="40"/>
      <c r="EW224" s="40"/>
      <c r="EX224" s="40"/>
      <c r="EY224" s="40"/>
      <c r="EZ224" s="40"/>
      <c r="FA224" s="40"/>
      <c r="FB224" s="40"/>
      <c r="FC224" s="40"/>
      <c r="FD224" s="40"/>
      <c r="FE224" s="40"/>
      <c r="FF224" s="40"/>
      <c r="FG224" s="40"/>
      <c r="FH224" s="40"/>
      <c r="FI224" s="40"/>
      <c r="FJ224" s="40"/>
      <c r="FK224" s="40"/>
      <c r="FL224" s="40"/>
      <c r="FM224" s="40"/>
      <c r="FN224" s="40"/>
      <c r="FO224" s="40"/>
      <c r="FP224" s="40"/>
      <c r="FQ224" s="40"/>
      <c r="FR224" s="40"/>
      <c r="FS224" s="40"/>
      <c r="FT224" s="40"/>
      <c r="FU224" s="40"/>
      <c r="FV224" s="40"/>
      <c r="FW224" s="40"/>
      <c r="FX224" s="40"/>
      <c r="FY224" s="40"/>
      <c r="FZ224" s="40"/>
      <c r="GA224" s="40"/>
      <c r="GB224" s="40"/>
      <c r="GC224" s="40"/>
      <c r="GD224" s="40"/>
      <c r="GE224" s="40"/>
      <c r="GF224" s="40"/>
      <c r="GG224" s="40"/>
      <c r="GH224" s="40"/>
    </row>
    <row r="225" spans="1:190" ht="15">
      <c r="A225" s="95"/>
      <c r="B225" s="26"/>
      <c r="C225" s="27">
        <v>85204</v>
      </c>
      <c r="D225" s="28" t="s">
        <v>196</v>
      </c>
      <c r="E225" s="25"/>
      <c r="F225" s="30">
        <f aca="true" t="shared" si="83" ref="F225:S225">SUM(F226:F229)</f>
        <v>329166</v>
      </c>
      <c r="G225" s="30">
        <f t="shared" si="83"/>
        <v>324956</v>
      </c>
      <c r="H225" s="30">
        <f t="shared" si="83"/>
        <v>324956</v>
      </c>
      <c r="I225" s="30">
        <f>SUM(I226:I229)</f>
        <v>6956</v>
      </c>
      <c r="J225" s="30">
        <f t="shared" si="83"/>
        <v>0</v>
      </c>
      <c r="K225" s="30">
        <f t="shared" si="83"/>
        <v>318000</v>
      </c>
      <c r="L225" s="30">
        <f t="shared" si="83"/>
        <v>0</v>
      </c>
      <c r="M225" s="30">
        <f t="shared" si="83"/>
        <v>0</v>
      </c>
      <c r="N225" s="30">
        <f t="shared" si="83"/>
        <v>0</v>
      </c>
      <c r="O225" s="30">
        <f t="shared" si="83"/>
        <v>0</v>
      </c>
      <c r="P225" s="30">
        <f t="shared" si="83"/>
        <v>0</v>
      </c>
      <c r="Q225" s="30">
        <f t="shared" si="83"/>
        <v>0</v>
      </c>
      <c r="R225" s="30"/>
      <c r="S225" s="30">
        <f t="shared" si="83"/>
        <v>0</v>
      </c>
      <c r="T225" s="22">
        <f t="shared" si="82"/>
        <v>0.9872101006786849</v>
      </c>
      <c r="BW225" s="39"/>
      <c r="BX225" s="39"/>
      <c r="BY225" s="39"/>
      <c r="BZ225" s="39"/>
      <c r="CA225" s="39"/>
      <c r="CB225" s="39"/>
      <c r="CC225" s="39"/>
      <c r="CD225" s="39"/>
      <c r="CE225" s="39"/>
      <c r="CF225" s="39"/>
      <c r="CG225" s="39"/>
      <c r="CH225" s="39"/>
      <c r="CI225" s="39"/>
      <c r="CJ225" s="39"/>
      <c r="CK225" s="39"/>
      <c r="CL225" s="39"/>
      <c r="CM225" s="39"/>
      <c r="CN225" s="39"/>
      <c r="CO225" s="39"/>
      <c r="CP225" s="39"/>
      <c r="CQ225" s="39"/>
      <c r="CR225" s="39"/>
      <c r="CS225" s="39"/>
      <c r="CT225" s="39"/>
      <c r="CU225" s="39"/>
      <c r="CV225" s="39"/>
      <c r="CW225" s="39"/>
      <c r="CX225" s="39"/>
      <c r="CY225" s="39"/>
      <c r="CZ225" s="39"/>
      <c r="DA225" s="39"/>
      <c r="DB225" s="39"/>
      <c r="DC225" s="39"/>
      <c r="DD225" s="39"/>
      <c r="DE225" s="39"/>
      <c r="DF225" s="39"/>
      <c r="DG225" s="39"/>
      <c r="DH225" s="39"/>
      <c r="DI225" s="39"/>
      <c r="DJ225" s="39"/>
      <c r="DK225" s="39"/>
      <c r="DL225" s="39"/>
      <c r="DM225" s="39"/>
      <c r="DN225" s="39"/>
      <c r="DO225" s="39"/>
      <c r="DP225" s="39"/>
      <c r="DQ225" s="39"/>
      <c r="DR225" s="39"/>
      <c r="DS225" s="39"/>
      <c r="DT225" s="39"/>
      <c r="DU225" s="39"/>
      <c r="DV225" s="39"/>
      <c r="DW225" s="39"/>
      <c r="DX225" s="39"/>
      <c r="DY225" s="39"/>
      <c r="DZ225" s="39"/>
      <c r="EA225" s="39"/>
      <c r="EB225" s="39"/>
      <c r="EC225" s="39"/>
      <c r="ED225" s="39"/>
      <c r="EE225" s="39"/>
      <c r="EF225" s="39"/>
      <c r="EG225" s="39"/>
      <c r="EH225" s="39"/>
      <c r="EI225" s="39"/>
      <c r="EJ225" s="39"/>
      <c r="EK225" s="39"/>
      <c r="EL225" s="39"/>
      <c r="EM225" s="39"/>
      <c r="EN225" s="39"/>
      <c r="EO225" s="39"/>
      <c r="EP225" s="39"/>
      <c r="EQ225" s="39"/>
      <c r="ER225" s="39"/>
      <c r="ES225" s="39"/>
      <c r="ET225" s="39"/>
      <c r="EU225" s="39"/>
      <c r="EV225" s="39"/>
      <c r="EW225" s="39"/>
      <c r="EX225" s="39"/>
      <c r="EY225" s="39"/>
      <c r="EZ225" s="39"/>
      <c r="FA225" s="39"/>
      <c r="FB225" s="39"/>
      <c r="FC225" s="39"/>
      <c r="FD225" s="39"/>
      <c r="FE225" s="39"/>
      <c r="FF225" s="39"/>
      <c r="FG225" s="39"/>
      <c r="FH225" s="39"/>
      <c r="FI225" s="39"/>
      <c r="FJ225" s="39"/>
      <c r="FK225" s="39"/>
      <c r="FL225" s="39"/>
      <c r="FM225" s="39"/>
      <c r="FN225" s="39"/>
      <c r="FO225" s="39"/>
      <c r="FP225" s="39"/>
      <c r="FQ225" s="39"/>
      <c r="FR225" s="39"/>
      <c r="FS225" s="39"/>
      <c r="FT225" s="39"/>
      <c r="FU225" s="39"/>
      <c r="FV225" s="39"/>
      <c r="FW225" s="39"/>
      <c r="FX225" s="39"/>
      <c r="FY225" s="39"/>
      <c r="FZ225" s="39"/>
      <c r="GA225" s="39"/>
      <c r="GB225" s="39"/>
      <c r="GC225" s="39"/>
      <c r="GD225" s="39"/>
      <c r="GE225" s="39"/>
      <c r="GF225" s="39"/>
      <c r="GG225" s="39"/>
      <c r="GH225" s="39"/>
    </row>
    <row r="226" spans="1:190" ht="15">
      <c r="A226" s="95"/>
      <c r="B226" s="26"/>
      <c r="C226" s="27"/>
      <c r="D226" s="23" t="s">
        <v>197</v>
      </c>
      <c r="E226" s="24" t="s">
        <v>59</v>
      </c>
      <c r="F226" s="30">
        <v>0</v>
      </c>
      <c r="G226" s="30">
        <v>600</v>
      </c>
      <c r="H226" s="30">
        <v>600</v>
      </c>
      <c r="I226" s="30">
        <v>600</v>
      </c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22">
        <f t="shared" si="82"/>
      </c>
      <c r="BW226" s="39"/>
      <c r="BX226" s="39"/>
      <c r="BY226" s="39"/>
      <c r="BZ226" s="39"/>
      <c r="CA226" s="39"/>
      <c r="CB226" s="39"/>
      <c r="CC226" s="39"/>
      <c r="CD226" s="39"/>
      <c r="CE226" s="39"/>
      <c r="CF226" s="39"/>
      <c r="CG226" s="39"/>
      <c r="CH226" s="39"/>
      <c r="CI226" s="39"/>
      <c r="CJ226" s="39"/>
      <c r="CK226" s="39"/>
      <c r="CL226" s="39"/>
      <c r="CM226" s="39"/>
      <c r="CN226" s="39"/>
      <c r="CO226" s="39"/>
      <c r="CP226" s="39"/>
      <c r="CQ226" s="39"/>
      <c r="CR226" s="39"/>
      <c r="CS226" s="39"/>
      <c r="CT226" s="39"/>
      <c r="CU226" s="39"/>
      <c r="CV226" s="39"/>
      <c r="CW226" s="39"/>
      <c r="CX226" s="39"/>
      <c r="CY226" s="39"/>
      <c r="CZ226" s="39"/>
      <c r="DA226" s="39"/>
      <c r="DB226" s="39"/>
      <c r="DC226" s="39"/>
      <c r="DD226" s="39"/>
      <c r="DE226" s="39"/>
      <c r="DF226" s="39"/>
      <c r="DG226" s="39"/>
      <c r="DH226" s="39"/>
      <c r="DI226" s="39"/>
      <c r="DJ226" s="39"/>
      <c r="DK226" s="39"/>
      <c r="DL226" s="39"/>
      <c r="DM226" s="39"/>
      <c r="DN226" s="39"/>
      <c r="DO226" s="39"/>
      <c r="DP226" s="39"/>
      <c r="DQ226" s="39"/>
      <c r="DR226" s="39"/>
      <c r="DS226" s="39"/>
      <c r="DT226" s="39"/>
      <c r="DU226" s="39"/>
      <c r="DV226" s="39"/>
      <c r="DW226" s="39"/>
      <c r="DX226" s="39"/>
      <c r="DY226" s="39"/>
      <c r="DZ226" s="39"/>
      <c r="EA226" s="39"/>
      <c r="EB226" s="39"/>
      <c r="EC226" s="39"/>
      <c r="ED226" s="39"/>
      <c r="EE226" s="39"/>
      <c r="EF226" s="39"/>
      <c r="EG226" s="39"/>
      <c r="EH226" s="39"/>
      <c r="EI226" s="39"/>
      <c r="EJ226" s="39"/>
      <c r="EK226" s="39"/>
      <c r="EL226" s="39"/>
      <c r="EM226" s="39"/>
      <c r="EN226" s="39"/>
      <c r="EO226" s="39"/>
      <c r="EP226" s="39"/>
      <c r="EQ226" s="39"/>
      <c r="ER226" s="39"/>
      <c r="ES226" s="39"/>
      <c r="ET226" s="39"/>
      <c r="EU226" s="39"/>
      <c r="EV226" s="39"/>
      <c r="EW226" s="39"/>
      <c r="EX226" s="39"/>
      <c r="EY226" s="39"/>
      <c r="EZ226" s="39"/>
      <c r="FA226" s="39"/>
      <c r="FB226" s="39"/>
      <c r="FC226" s="39"/>
      <c r="FD226" s="39"/>
      <c r="FE226" s="39"/>
      <c r="FF226" s="39"/>
      <c r="FG226" s="39"/>
      <c r="FH226" s="39"/>
      <c r="FI226" s="39"/>
      <c r="FJ226" s="39"/>
      <c r="FK226" s="39"/>
      <c r="FL226" s="39"/>
      <c r="FM226" s="39"/>
      <c r="FN226" s="39"/>
      <c r="FO226" s="39"/>
      <c r="FP226" s="39"/>
      <c r="FQ226" s="39"/>
      <c r="FR226" s="39"/>
      <c r="FS226" s="39"/>
      <c r="FT226" s="39"/>
      <c r="FU226" s="39"/>
      <c r="FV226" s="39"/>
      <c r="FW226" s="39"/>
      <c r="FX226" s="39"/>
      <c r="FY226" s="39"/>
      <c r="FZ226" s="39"/>
      <c r="GA226" s="39"/>
      <c r="GB226" s="39"/>
      <c r="GC226" s="39"/>
      <c r="GD226" s="39"/>
      <c r="GE226" s="39"/>
      <c r="GF226" s="39"/>
      <c r="GG226" s="39"/>
      <c r="GH226" s="39"/>
    </row>
    <row r="227" spans="1:190" ht="15">
      <c r="A227" s="95"/>
      <c r="B227" s="26"/>
      <c r="C227" s="27"/>
      <c r="D227" s="23" t="s">
        <v>33</v>
      </c>
      <c r="E227" s="24" t="s">
        <v>34</v>
      </c>
      <c r="F227" s="30">
        <v>0</v>
      </c>
      <c r="G227" s="30">
        <v>6356</v>
      </c>
      <c r="H227" s="30">
        <v>6356</v>
      </c>
      <c r="I227" s="30">
        <v>6356</v>
      </c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22">
        <f t="shared" si="82"/>
      </c>
      <c r="BW227" s="39"/>
      <c r="BX227" s="39"/>
      <c r="BY227" s="39"/>
      <c r="BZ227" s="39"/>
      <c r="CA227" s="39"/>
      <c r="CB227" s="39"/>
      <c r="CC227" s="39"/>
      <c r="CD227" s="39"/>
      <c r="CE227" s="39"/>
      <c r="CF227" s="39"/>
      <c r="CG227" s="39"/>
      <c r="CH227" s="39"/>
      <c r="CI227" s="39"/>
      <c r="CJ227" s="39"/>
      <c r="CK227" s="39"/>
      <c r="CL227" s="39"/>
      <c r="CM227" s="39"/>
      <c r="CN227" s="39"/>
      <c r="CO227" s="39"/>
      <c r="CP227" s="39"/>
      <c r="CQ227" s="39"/>
      <c r="CR227" s="39"/>
      <c r="CS227" s="39"/>
      <c r="CT227" s="39"/>
      <c r="CU227" s="39"/>
      <c r="CV227" s="39"/>
      <c r="CW227" s="39"/>
      <c r="CX227" s="39"/>
      <c r="CY227" s="39"/>
      <c r="CZ227" s="39"/>
      <c r="DA227" s="39"/>
      <c r="DB227" s="39"/>
      <c r="DC227" s="39"/>
      <c r="DD227" s="39"/>
      <c r="DE227" s="39"/>
      <c r="DF227" s="39"/>
      <c r="DG227" s="39"/>
      <c r="DH227" s="39"/>
      <c r="DI227" s="39"/>
      <c r="DJ227" s="39"/>
      <c r="DK227" s="39"/>
      <c r="DL227" s="39"/>
      <c r="DM227" s="39"/>
      <c r="DN227" s="39"/>
      <c r="DO227" s="39"/>
      <c r="DP227" s="39"/>
      <c r="DQ227" s="39"/>
      <c r="DR227" s="39"/>
      <c r="DS227" s="39"/>
      <c r="DT227" s="39"/>
      <c r="DU227" s="39"/>
      <c r="DV227" s="39"/>
      <c r="DW227" s="39"/>
      <c r="DX227" s="39"/>
      <c r="DY227" s="39"/>
      <c r="DZ227" s="39"/>
      <c r="EA227" s="39"/>
      <c r="EB227" s="39"/>
      <c r="EC227" s="39"/>
      <c r="ED227" s="39"/>
      <c r="EE227" s="39"/>
      <c r="EF227" s="39"/>
      <c r="EG227" s="39"/>
      <c r="EH227" s="39"/>
      <c r="EI227" s="39"/>
      <c r="EJ227" s="39"/>
      <c r="EK227" s="39"/>
      <c r="EL227" s="39"/>
      <c r="EM227" s="39"/>
      <c r="EN227" s="39"/>
      <c r="EO227" s="39"/>
      <c r="EP227" s="39"/>
      <c r="EQ227" s="39"/>
      <c r="ER227" s="39"/>
      <c r="ES227" s="39"/>
      <c r="ET227" s="39"/>
      <c r="EU227" s="39"/>
      <c r="EV227" s="39"/>
      <c r="EW227" s="39"/>
      <c r="EX227" s="39"/>
      <c r="EY227" s="39"/>
      <c r="EZ227" s="39"/>
      <c r="FA227" s="39"/>
      <c r="FB227" s="39"/>
      <c r="FC227" s="39"/>
      <c r="FD227" s="39"/>
      <c r="FE227" s="39"/>
      <c r="FF227" s="39"/>
      <c r="FG227" s="39"/>
      <c r="FH227" s="39"/>
      <c r="FI227" s="39"/>
      <c r="FJ227" s="39"/>
      <c r="FK227" s="39"/>
      <c r="FL227" s="39"/>
      <c r="FM227" s="39"/>
      <c r="FN227" s="39"/>
      <c r="FO227" s="39"/>
      <c r="FP227" s="39"/>
      <c r="FQ227" s="39"/>
      <c r="FR227" s="39"/>
      <c r="FS227" s="39"/>
      <c r="FT227" s="39"/>
      <c r="FU227" s="39"/>
      <c r="FV227" s="39"/>
      <c r="FW227" s="39"/>
      <c r="FX227" s="39"/>
      <c r="FY227" s="39"/>
      <c r="FZ227" s="39"/>
      <c r="GA227" s="39"/>
      <c r="GB227" s="39"/>
      <c r="GC227" s="39"/>
      <c r="GD227" s="39"/>
      <c r="GE227" s="39"/>
      <c r="GF227" s="39"/>
      <c r="GG227" s="39"/>
      <c r="GH227" s="39"/>
    </row>
    <row r="228" spans="1:190" s="69" customFormat="1" ht="38.25">
      <c r="A228" s="95"/>
      <c r="B228" s="31"/>
      <c r="C228" s="32"/>
      <c r="D228" s="23" t="s">
        <v>177</v>
      </c>
      <c r="E228" s="24" t="s">
        <v>178</v>
      </c>
      <c r="F228" s="30">
        <v>11166</v>
      </c>
      <c r="G228" s="21">
        <f>SUM(H228+M228)</f>
        <v>0</v>
      </c>
      <c r="H228" s="21">
        <f>SUM(I228:L228)</f>
        <v>0</v>
      </c>
      <c r="I228" s="29">
        <v>0</v>
      </c>
      <c r="J228" s="29"/>
      <c r="K228" s="38"/>
      <c r="L228" s="38"/>
      <c r="M228" s="21">
        <f>SUM(N228:S228)</f>
        <v>0</v>
      </c>
      <c r="N228" s="38"/>
      <c r="O228" s="38"/>
      <c r="P228" s="38"/>
      <c r="Q228" s="38"/>
      <c r="R228" s="38"/>
      <c r="S228" s="38"/>
      <c r="T228" s="22">
        <f t="shared" si="82"/>
        <v>0</v>
      </c>
      <c r="BW228" s="71"/>
      <c r="BX228" s="71"/>
      <c r="BY228" s="71"/>
      <c r="BZ228" s="71"/>
      <c r="CA228" s="71"/>
      <c r="CB228" s="71"/>
      <c r="CC228" s="71"/>
      <c r="CD228" s="71"/>
      <c r="CE228" s="71"/>
      <c r="CF228" s="71"/>
      <c r="CG228" s="71"/>
      <c r="CH228" s="71"/>
      <c r="CI228" s="71"/>
      <c r="CJ228" s="71"/>
      <c r="CK228" s="71"/>
      <c r="CL228" s="71"/>
      <c r="CM228" s="71"/>
      <c r="CN228" s="71"/>
      <c r="CO228" s="71"/>
      <c r="CP228" s="71"/>
      <c r="CQ228" s="71"/>
      <c r="CR228" s="71"/>
      <c r="CS228" s="71"/>
      <c r="CT228" s="71"/>
      <c r="CU228" s="71"/>
      <c r="CV228" s="71"/>
      <c r="CW228" s="71"/>
      <c r="CX228" s="71"/>
      <c r="CY228" s="71"/>
      <c r="CZ228" s="71"/>
      <c r="DA228" s="71"/>
      <c r="DB228" s="71"/>
      <c r="DC228" s="71"/>
      <c r="DD228" s="71"/>
      <c r="DE228" s="71"/>
      <c r="DF228" s="71"/>
      <c r="DG228" s="71"/>
      <c r="DH228" s="71"/>
      <c r="DI228" s="71"/>
      <c r="DJ228" s="71"/>
      <c r="DK228" s="71"/>
      <c r="DL228" s="71"/>
      <c r="DM228" s="71"/>
      <c r="DN228" s="71"/>
      <c r="DO228" s="71"/>
      <c r="DP228" s="71"/>
      <c r="DQ228" s="71"/>
      <c r="DR228" s="71"/>
      <c r="DS228" s="71"/>
      <c r="DT228" s="71"/>
      <c r="DU228" s="71"/>
      <c r="DV228" s="71"/>
      <c r="DW228" s="71"/>
      <c r="DX228" s="71"/>
      <c r="DY228" s="71"/>
      <c r="DZ228" s="71"/>
      <c r="EA228" s="71"/>
      <c r="EB228" s="71"/>
      <c r="EC228" s="71"/>
      <c r="ED228" s="71"/>
      <c r="EE228" s="71"/>
      <c r="EF228" s="71"/>
      <c r="EG228" s="71"/>
      <c r="EH228" s="71"/>
      <c r="EI228" s="71"/>
      <c r="EJ228" s="71"/>
      <c r="EK228" s="71"/>
      <c r="EL228" s="71"/>
      <c r="EM228" s="71"/>
      <c r="EN228" s="71"/>
      <c r="EO228" s="71"/>
      <c r="EP228" s="71"/>
      <c r="EQ228" s="71"/>
      <c r="ER228" s="71"/>
      <c r="ES228" s="71"/>
      <c r="ET228" s="71"/>
      <c r="EU228" s="71"/>
      <c r="EV228" s="71"/>
      <c r="EW228" s="71"/>
      <c r="EX228" s="71"/>
      <c r="EY228" s="71"/>
      <c r="EZ228" s="71"/>
      <c r="FA228" s="71"/>
      <c r="FB228" s="71"/>
      <c r="FC228" s="71"/>
      <c r="FD228" s="71"/>
      <c r="FE228" s="71"/>
      <c r="FF228" s="71"/>
      <c r="FG228" s="71"/>
      <c r="FH228" s="71"/>
      <c r="FI228" s="71"/>
      <c r="FJ228" s="71"/>
      <c r="FK228" s="71"/>
      <c r="FL228" s="71"/>
      <c r="FM228" s="71"/>
      <c r="FN228" s="71"/>
      <c r="FO228" s="71"/>
      <c r="FP228" s="71"/>
      <c r="FQ228" s="71"/>
      <c r="FR228" s="71"/>
      <c r="FS228" s="71"/>
      <c r="FT228" s="71"/>
      <c r="FU228" s="71"/>
      <c r="FV228" s="71"/>
      <c r="FW228" s="71"/>
      <c r="FX228" s="71"/>
      <c r="FY228" s="71"/>
      <c r="FZ228" s="71"/>
      <c r="GA228" s="71"/>
      <c r="GB228" s="71"/>
      <c r="GC228" s="71"/>
      <c r="GD228" s="71"/>
      <c r="GE228" s="71"/>
      <c r="GF228" s="71"/>
      <c r="GG228" s="71"/>
      <c r="GH228" s="71"/>
    </row>
    <row r="229" spans="1:190" ht="51">
      <c r="A229" s="95">
        <v>10</v>
      </c>
      <c r="B229" s="26"/>
      <c r="C229" s="27"/>
      <c r="D229" s="23" t="s">
        <v>198</v>
      </c>
      <c r="E229" s="24" t="s">
        <v>190</v>
      </c>
      <c r="F229" s="30">
        <v>318000</v>
      </c>
      <c r="G229" s="21">
        <v>318000</v>
      </c>
      <c r="H229" s="30">
        <v>318000</v>
      </c>
      <c r="I229" s="30"/>
      <c r="J229" s="30"/>
      <c r="K229" s="30">
        <v>318000</v>
      </c>
      <c r="L229" s="30"/>
      <c r="M229" s="30"/>
      <c r="N229" s="30"/>
      <c r="O229" s="30"/>
      <c r="P229" s="30"/>
      <c r="Q229" s="30"/>
      <c r="R229" s="30"/>
      <c r="S229" s="30"/>
      <c r="T229" s="22">
        <f t="shared" si="82"/>
        <v>1</v>
      </c>
      <c r="BW229" s="39"/>
      <c r="BX229" s="39"/>
      <c r="BY229" s="39"/>
      <c r="BZ229" s="39"/>
      <c r="CA229" s="39"/>
      <c r="CB229" s="39"/>
      <c r="CC229" s="39"/>
      <c r="CD229" s="39"/>
      <c r="CE229" s="39"/>
      <c r="CF229" s="39"/>
      <c r="CG229" s="39"/>
      <c r="CH229" s="39"/>
      <c r="CI229" s="39"/>
      <c r="CJ229" s="39"/>
      <c r="CK229" s="39"/>
      <c r="CL229" s="39"/>
      <c r="CM229" s="39"/>
      <c r="CN229" s="39"/>
      <c r="CO229" s="39"/>
      <c r="CP229" s="39"/>
      <c r="CQ229" s="39"/>
      <c r="CR229" s="39"/>
      <c r="CS229" s="39"/>
      <c r="CT229" s="39"/>
      <c r="CU229" s="39"/>
      <c r="CV229" s="39"/>
      <c r="CW229" s="39"/>
      <c r="CX229" s="39"/>
      <c r="CY229" s="39"/>
      <c r="CZ229" s="39"/>
      <c r="DA229" s="39"/>
      <c r="DB229" s="39"/>
      <c r="DC229" s="39"/>
      <c r="DD229" s="39"/>
      <c r="DE229" s="39"/>
      <c r="DF229" s="39"/>
      <c r="DG229" s="39"/>
      <c r="DH229" s="39"/>
      <c r="DI229" s="39"/>
      <c r="DJ229" s="39"/>
      <c r="DK229" s="39"/>
      <c r="DL229" s="39"/>
      <c r="DM229" s="39"/>
      <c r="DN229" s="39"/>
      <c r="DO229" s="39"/>
      <c r="DP229" s="39"/>
      <c r="DQ229" s="39"/>
      <c r="DR229" s="39"/>
      <c r="DS229" s="39"/>
      <c r="DT229" s="39"/>
      <c r="DU229" s="39"/>
      <c r="DV229" s="39"/>
      <c r="DW229" s="39"/>
      <c r="DX229" s="39"/>
      <c r="DY229" s="39"/>
      <c r="DZ229" s="39"/>
      <c r="EA229" s="39"/>
      <c r="EB229" s="39"/>
      <c r="EC229" s="39"/>
      <c r="ED229" s="39"/>
      <c r="EE229" s="39"/>
      <c r="EF229" s="39"/>
      <c r="EG229" s="39"/>
      <c r="EH229" s="39"/>
      <c r="EI229" s="39"/>
      <c r="EJ229" s="39"/>
      <c r="EK229" s="39"/>
      <c r="EL229" s="39"/>
      <c r="EM229" s="39"/>
      <c r="EN229" s="39"/>
      <c r="EO229" s="39"/>
      <c r="EP229" s="39"/>
      <c r="EQ229" s="39"/>
      <c r="ER229" s="39"/>
      <c r="ES229" s="39"/>
      <c r="ET229" s="39"/>
      <c r="EU229" s="39"/>
      <c r="EV229" s="39"/>
      <c r="EW229" s="39"/>
      <c r="EX229" s="39"/>
      <c r="EY229" s="39"/>
      <c r="EZ229" s="39"/>
      <c r="FA229" s="39"/>
      <c r="FB229" s="39"/>
      <c r="FC229" s="39"/>
      <c r="FD229" s="39"/>
      <c r="FE229" s="39"/>
      <c r="FF229" s="39"/>
      <c r="FG229" s="39"/>
      <c r="FH229" s="39"/>
      <c r="FI229" s="39"/>
      <c r="FJ229" s="39"/>
      <c r="FK229" s="39"/>
      <c r="FL229" s="39"/>
      <c r="FM229" s="39"/>
      <c r="FN229" s="39"/>
      <c r="FO229" s="39"/>
      <c r="FP229" s="39"/>
      <c r="FQ229" s="39"/>
      <c r="FR229" s="39"/>
      <c r="FS229" s="39"/>
      <c r="FT229" s="39"/>
      <c r="FU229" s="39"/>
      <c r="FV229" s="39"/>
      <c r="FW229" s="39"/>
      <c r="FX229" s="39"/>
      <c r="FY229" s="39"/>
      <c r="FZ229" s="39"/>
      <c r="GA229" s="39"/>
      <c r="GB229" s="39"/>
      <c r="GC229" s="39"/>
      <c r="GD229" s="39"/>
      <c r="GE229" s="39"/>
      <c r="GF229" s="39"/>
      <c r="GG229" s="39"/>
      <c r="GH229" s="39"/>
    </row>
    <row r="230" spans="1:190" ht="25.5">
      <c r="A230" s="95"/>
      <c r="B230" s="31"/>
      <c r="C230" s="32" t="s">
        <v>199</v>
      </c>
      <c r="D230" s="23" t="s">
        <v>200</v>
      </c>
      <c r="E230" s="24"/>
      <c r="F230" s="30">
        <f aca="true" t="shared" si="84" ref="F230:O230">SUM(F231)</f>
        <v>40000</v>
      </c>
      <c r="G230" s="30">
        <f t="shared" si="84"/>
        <v>0</v>
      </c>
      <c r="H230" s="30">
        <f t="shared" si="84"/>
        <v>0</v>
      </c>
      <c r="I230" s="30">
        <f t="shared" si="84"/>
        <v>0</v>
      </c>
      <c r="J230" s="30">
        <f t="shared" si="84"/>
        <v>0</v>
      </c>
      <c r="K230" s="30">
        <f t="shared" si="84"/>
        <v>0</v>
      </c>
      <c r="L230" s="30">
        <f t="shared" si="84"/>
        <v>0</v>
      </c>
      <c r="M230" s="30">
        <f t="shared" si="84"/>
        <v>0</v>
      </c>
      <c r="N230" s="30">
        <f t="shared" si="84"/>
        <v>0</v>
      </c>
      <c r="O230" s="30">
        <f t="shared" si="84"/>
        <v>0</v>
      </c>
      <c r="P230" s="30"/>
      <c r="Q230" s="30"/>
      <c r="R230" s="30"/>
      <c r="S230" s="30">
        <f>SUM(S231)</f>
        <v>0</v>
      </c>
      <c r="T230" s="22">
        <f t="shared" si="82"/>
        <v>0</v>
      </c>
      <c r="BW230" s="40"/>
      <c r="BX230" s="40"/>
      <c r="BY230" s="40"/>
      <c r="BZ230" s="40"/>
      <c r="CA230" s="40"/>
      <c r="CB230" s="40"/>
      <c r="CC230" s="40"/>
      <c r="CD230" s="40"/>
      <c r="CE230" s="40"/>
      <c r="CF230" s="40"/>
      <c r="CG230" s="40"/>
      <c r="CH230" s="40"/>
      <c r="CI230" s="40"/>
      <c r="CJ230" s="40"/>
      <c r="CK230" s="40"/>
      <c r="CL230" s="40"/>
      <c r="CM230" s="40"/>
      <c r="CN230" s="40"/>
      <c r="CO230" s="40"/>
      <c r="CP230" s="40"/>
      <c r="CQ230" s="40"/>
      <c r="CR230" s="40"/>
      <c r="CS230" s="40"/>
      <c r="CT230" s="40"/>
      <c r="CU230" s="40"/>
      <c r="CV230" s="40"/>
      <c r="CW230" s="40"/>
      <c r="CX230" s="40"/>
      <c r="CY230" s="40"/>
      <c r="CZ230" s="40"/>
      <c r="DA230" s="40"/>
      <c r="DB230" s="40"/>
      <c r="DC230" s="40"/>
      <c r="DD230" s="40"/>
      <c r="DE230" s="40"/>
      <c r="DF230" s="40"/>
      <c r="DG230" s="40"/>
      <c r="DH230" s="40"/>
      <c r="DI230" s="40"/>
      <c r="DJ230" s="40"/>
      <c r="DK230" s="40"/>
      <c r="DL230" s="40"/>
      <c r="DM230" s="40"/>
      <c r="DN230" s="40"/>
      <c r="DO230" s="40"/>
      <c r="DP230" s="40"/>
      <c r="DQ230" s="40"/>
      <c r="DR230" s="40"/>
      <c r="DS230" s="40"/>
      <c r="DT230" s="40"/>
      <c r="DU230" s="40"/>
      <c r="DV230" s="40"/>
      <c r="DW230" s="40"/>
      <c r="DX230" s="40"/>
      <c r="DY230" s="40"/>
      <c r="DZ230" s="40"/>
      <c r="EA230" s="40"/>
      <c r="EB230" s="40"/>
      <c r="EC230" s="40"/>
      <c r="ED230" s="40"/>
      <c r="EE230" s="40"/>
      <c r="EF230" s="40"/>
      <c r="EG230" s="40"/>
      <c r="EH230" s="40"/>
      <c r="EI230" s="40"/>
      <c r="EJ230" s="40"/>
      <c r="EK230" s="40"/>
      <c r="EL230" s="40"/>
      <c r="EM230" s="40"/>
      <c r="EN230" s="40"/>
      <c r="EO230" s="40"/>
      <c r="EP230" s="40"/>
      <c r="EQ230" s="40"/>
      <c r="ER230" s="40"/>
      <c r="ES230" s="40"/>
      <c r="ET230" s="40"/>
      <c r="EU230" s="40"/>
      <c r="EV230" s="40"/>
      <c r="EW230" s="40"/>
      <c r="EX230" s="40"/>
      <c r="EY230" s="40"/>
      <c r="EZ230" s="40"/>
      <c r="FA230" s="40"/>
      <c r="FB230" s="40"/>
      <c r="FC230" s="40"/>
      <c r="FD230" s="40"/>
      <c r="FE230" s="40"/>
      <c r="FF230" s="40"/>
      <c r="FG230" s="40"/>
      <c r="FH230" s="40"/>
      <c r="FI230" s="40"/>
      <c r="FJ230" s="40"/>
      <c r="FK230" s="40"/>
      <c r="FL230" s="40"/>
      <c r="FM230" s="40"/>
      <c r="FN230" s="40"/>
      <c r="FO230" s="40"/>
      <c r="FP230" s="40"/>
      <c r="FQ230" s="40"/>
      <c r="FR230" s="40"/>
      <c r="FS230" s="40"/>
      <c r="FT230" s="40"/>
      <c r="FU230" s="40"/>
      <c r="FV230" s="40"/>
      <c r="FW230" s="40"/>
      <c r="FX230" s="40"/>
      <c r="FY230" s="40"/>
      <c r="FZ230" s="40"/>
      <c r="GA230" s="40"/>
      <c r="GB230" s="40"/>
      <c r="GC230" s="40"/>
      <c r="GD230" s="40"/>
      <c r="GE230" s="40"/>
      <c r="GF230" s="40"/>
      <c r="GG230" s="40"/>
      <c r="GH230" s="40"/>
    </row>
    <row r="231" spans="1:190" ht="63.75">
      <c r="A231" s="95"/>
      <c r="B231" s="31"/>
      <c r="C231" s="32"/>
      <c r="D231" s="23" t="s">
        <v>19</v>
      </c>
      <c r="E231" s="24" t="s">
        <v>20</v>
      </c>
      <c r="F231" s="30">
        <v>40000</v>
      </c>
      <c r="G231" s="21">
        <f>SUM(H231+M231)</f>
        <v>0</v>
      </c>
      <c r="H231" s="21">
        <f>SUM(I231:L231)</f>
        <v>0</v>
      </c>
      <c r="I231" s="29"/>
      <c r="J231" s="29">
        <v>0</v>
      </c>
      <c r="K231" s="33"/>
      <c r="L231" s="38"/>
      <c r="M231" s="21">
        <f>SUM(N231:S231)</f>
        <v>0</v>
      </c>
      <c r="N231" s="38"/>
      <c r="O231" s="38"/>
      <c r="P231" s="38"/>
      <c r="Q231" s="38"/>
      <c r="R231" s="38"/>
      <c r="S231" s="38"/>
      <c r="T231" s="22">
        <f t="shared" si="82"/>
        <v>0</v>
      </c>
      <c r="BW231" s="40"/>
      <c r="BX231" s="40"/>
      <c r="BY231" s="40"/>
      <c r="BZ231" s="40"/>
      <c r="CA231" s="40"/>
      <c r="CB231" s="40"/>
      <c r="CC231" s="40"/>
      <c r="CD231" s="40"/>
      <c r="CE231" s="40"/>
      <c r="CF231" s="40"/>
      <c r="CG231" s="40"/>
      <c r="CH231" s="40"/>
      <c r="CI231" s="40"/>
      <c r="CJ231" s="40"/>
      <c r="CK231" s="40"/>
      <c r="CL231" s="40"/>
      <c r="CM231" s="40"/>
      <c r="CN231" s="40"/>
      <c r="CO231" s="40"/>
      <c r="CP231" s="40"/>
      <c r="CQ231" s="40"/>
      <c r="CR231" s="40"/>
      <c r="CS231" s="40"/>
      <c r="CT231" s="40"/>
      <c r="CU231" s="40"/>
      <c r="CV231" s="40"/>
      <c r="CW231" s="40"/>
      <c r="CX231" s="40"/>
      <c r="CY231" s="40"/>
      <c r="CZ231" s="40"/>
      <c r="DA231" s="40"/>
      <c r="DB231" s="40"/>
      <c r="DC231" s="40"/>
      <c r="DD231" s="40"/>
      <c r="DE231" s="40"/>
      <c r="DF231" s="40"/>
      <c r="DG231" s="40"/>
      <c r="DH231" s="40"/>
      <c r="DI231" s="40"/>
      <c r="DJ231" s="40"/>
      <c r="DK231" s="40"/>
      <c r="DL231" s="40"/>
      <c r="DM231" s="40"/>
      <c r="DN231" s="40"/>
      <c r="DO231" s="40"/>
      <c r="DP231" s="40"/>
      <c r="DQ231" s="40"/>
      <c r="DR231" s="40"/>
      <c r="DS231" s="40"/>
      <c r="DT231" s="40"/>
      <c r="DU231" s="40"/>
      <c r="DV231" s="40"/>
      <c r="DW231" s="40"/>
      <c r="DX231" s="40"/>
      <c r="DY231" s="40"/>
      <c r="DZ231" s="40"/>
      <c r="EA231" s="40"/>
      <c r="EB231" s="40"/>
      <c r="EC231" s="40"/>
      <c r="ED231" s="40"/>
      <c r="EE231" s="40"/>
      <c r="EF231" s="40"/>
      <c r="EG231" s="40"/>
      <c r="EH231" s="40"/>
      <c r="EI231" s="40"/>
      <c r="EJ231" s="40"/>
      <c r="EK231" s="40"/>
      <c r="EL231" s="40"/>
      <c r="EM231" s="40"/>
      <c r="EN231" s="40"/>
      <c r="EO231" s="40"/>
      <c r="EP231" s="40"/>
      <c r="EQ231" s="40"/>
      <c r="ER231" s="40"/>
      <c r="ES231" s="40"/>
      <c r="ET231" s="40"/>
      <c r="EU231" s="40"/>
      <c r="EV231" s="40"/>
      <c r="EW231" s="40"/>
      <c r="EX231" s="40"/>
      <c r="EY231" s="40"/>
      <c r="EZ231" s="40"/>
      <c r="FA231" s="40"/>
      <c r="FB231" s="40"/>
      <c r="FC231" s="40"/>
      <c r="FD231" s="40"/>
      <c r="FE231" s="40"/>
      <c r="FF231" s="40"/>
      <c r="FG231" s="40"/>
      <c r="FH231" s="40"/>
      <c r="FI231" s="40"/>
      <c r="FJ231" s="40"/>
      <c r="FK231" s="40"/>
      <c r="FL231" s="40"/>
      <c r="FM231" s="40"/>
      <c r="FN231" s="40"/>
      <c r="FO231" s="40"/>
      <c r="FP231" s="40"/>
      <c r="FQ231" s="40"/>
      <c r="FR231" s="40"/>
      <c r="FS231" s="40"/>
      <c r="FT231" s="40"/>
      <c r="FU231" s="40"/>
      <c r="FV231" s="40"/>
      <c r="FW231" s="40"/>
      <c r="FX231" s="40"/>
      <c r="FY231" s="40"/>
      <c r="FZ231" s="40"/>
      <c r="GA231" s="40"/>
      <c r="GB231" s="40"/>
      <c r="GC231" s="40"/>
      <c r="GD231" s="40"/>
      <c r="GE231" s="40"/>
      <c r="GF231" s="40"/>
      <c r="GG231" s="40"/>
      <c r="GH231" s="40"/>
    </row>
    <row r="232" spans="1:190" ht="15">
      <c r="A232" s="95"/>
      <c r="B232" s="26"/>
      <c r="C232" s="27" t="s">
        <v>279</v>
      </c>
      <c r="D232" s="28" t="s">
        <v>280</v>
      </c>
      <c r="E232" s="25"/>
      <c r="F232" s="30">
        <f>SUM(F233)</f>
        <v>68410</v>
      </c>
      <c r="G232" s="30">
        <f aca="true" t="shared" si="85" ref="G232:S232">SUM(G233)</f>
        <v>0</v>
      </c>
      <c r="H232" s="30">
        <f t="shared" si="85"/>
        <v>0</v>
      </c>
      <c r="I232" s="30">
        <f t="shared" si="85"/>
        <v>0</v>
      </c>
      <c r="J232" s="30">
        <f t="shared" si="85"/>
        <v>0</v>
      </c>
      <c r="K232" s="30">
        <f t="shared" si="85"/>
        <v>0</v>
      </c>
      <c r="L232" s="30">
        <f t="shared" si="85"/>
        <v>0</v>
      </c>
      <c r="M232" s="30">
        <f t="shared" si="85"/>
        <v>0</v>
      </c>
      <c r="N232" s="30">
        <f t="shared" si="85"/>
        <v>0</v>
      </c>
      <c r="O232" s="30">
        <f t="shared" si="85"/>
        <v>0</v>
      </c>
      <c r="P232" s="30">
        <f t="shared" si="85"/>
        <v>0</v>
      </c>
      <c r="Q232" s="30">
        <f t="shared" si="85"/>
        <v>0</v>
      </c>
      <c r="R232" s="30"/>
      <c r="S232" s="30">
        <f t="shared" si="85"/>
        <v>0</v>
      </c>
      <c r="T232" s="22">
        <f>IF(F232&lt;&gt;0,G232/F232,"")</f>
        <v>0</v>
      </c>
      <c r="BW232" s="39"/>
      <c r="BX232" s="39"/>
      <c r="BY232" s="39"/>
      <c r="BZ232" s="39"/>
      <c r="CA232" s="39"/>
      <c r="CB232" s="39"/>
      <c r="CC232" s="39"/>
      <c r="CD232" s="39"/>
      <c r="CE232" s="39"/>
      <c r="CF232" s="39"/>
      <c r="CG232" s="39"/>
      <c r="CH232" s="39"/>
      <c r="CI232" s="39"/>
      <c r="CJ232" s="39"/>
      <c r="CK232" s="39"/>
      <c r="CL232" s="39"/>
      <c r="CM232" s="39"/>
      <c r="CN232" s="39"/>
      <c r="CO232" s="39"/>
      <c r="CP232" s="39"/>
      <c r="CQ232" s="39"/>
      <c r="CR232" s="39"/>
      <c r="CS232" s="39"/>
      <c r="CT232" s="39"/>
      <c r="CU232" s="39"/>
      <c r="CV232" s="39"/>
      <c r="CW232" s="39"/>
      <c r="CX232" s="39"/>
      <c r="CY232" s="39"/>
      <c r="CZ232" s="39"/>
      <c r="DA232" s="39"/>
      <c r="DB232" s="39"/>
      <c r="DC232" s="39"/>
      <c r="DD232" s="39"/>
      <c r="DE232" s="39"/>
      <c r="DF232" s="39"/>
      <c r="DG232" s="39"/>
      <c r="DH232" s="39"/>
      <c r="DI232" s="39"/>
      <c r="DJ232" s="39"/>
      <c r="DK232" s="39"/>
      <c r="DL232" s="39"/>
      <c r="DM232" s="39"/>
      <c r="DN232" s="39"/>
      <c r="DO232" s="39"/>
      <c r="DP232" s="39"/>
      <c r="DQ232" s="39"/>
      <c r="DR232" s="39"/>
      <c r="DS232" s="39"/>
      <c r="DT232" s="39"/>
      <c r="DU232" s="39"/>
      <c r="DV232" s="39"/>
      <c r="DW232" s="39"/>
      <c r="DX232" s="39"/>
      <c r="DY232" s="39"/>
      <c r="DZ232" s="39"/>
      <c r="EA232" s="39"/>
      <c r="EB232" s="39"/>
      <c r="EC232" s="39"/>
      <c r="ED232" s="39"/>
      <c r="EE232" s="39"/>
      <c r="EF232" s="39"/>
      <c r="EG232" s="39"/>
      <c r="EH232" s="39"/>
      <c r="EI232" s="39"/>
      <c r="EJ232" s="39"/>
      <c r="EK232" s="39"/>
      <c r="EL232" s="39"/>
      <c r="EM232" s="39"/>
      <c r="EN232" s="39"/>
      <c r="EO232" s="39"/>
      <c r="EP232" s="39"/>
      <c r="EQ232" s="39"/>
      <c r="ER232" s="39"/>
      <c r="ES232" s="39"/>
      <c r="ET232" s="39"/>
      <c r="EU232" s="39"/>
      <c r="EV232" s="39"/>
      <c r="EW232" s="39"/>
      <c r="EX232" s="39"/>
      <c r="EY232" s="39"/>
      <c r="EZ232" s="39"/>
      <c r="FA232" s="39"/>
      <c r="FB232" s="39"/>
      <c r="FC232" s="39"/>
      <c r="FD232" s="39"/>
      <c r="FE232" s="39"/>
      <c r="FF232" s="39"/>
      <c r="FG232" s="39"/>
      <c r="FH232" s="39"/>
      <c r="FI232" s="39"/>
      <c r="FJ232" s="39"/>
      <c r="FK232" s="39"/>
      <c r="FL232" s="39"/>
      <c r="FM232" s="39"/>
      <c r="FN232" s="39"/>
      <c r="FO232" s="39"/>
      <c r="FP232" s="39"/>
      <c r="FQ232" s="39"/>
      <c r="FR232" s="39"/>
      <c r="FS232" s="39"/>
      <c r="FT232" s="39"/>
      <c r="FU232" s="39"/>
      <c r="FV232" s="39"/>
      <c r="FW232" s="39"/>
      <c r="FX232" s="39"/>
      <c r="FY232" s="39"/>
      <c r="FZ232" s="39"/>
      <c r="GA232" s="39"/>
      <c r="GB232" s="39"/>
      <c r="GC232" s="39"/>
      <c r="GD232" s="39"/>
      <c r="GE232" s="39"/>
      <c r="GF232" s="39"/>
      <c r="GG232" s="39"/>
      <c r="GH232" s="39"/>
    </row>
    <row r="233" spans="1:190" ht="38.25">
      <c r="A233" s="95"/>
      <c r="B233" s="26"/>
      <c r="C233" s="27"/>
      <c r="D233" s="73" t="s">
        <v>281</v>
      </c>
      <c r="E233" s="74" t="s">
        <v>176</v>
      </c>
      <c r="F233" s="30">
        <v>68410</v>
      </c>
      <c r="G233" s="30">
        <v>0</v>
      </c>
      <c r="H233" s="30">
        <v>0</v>
      </c>
      <c r="I233" s="30">
        <v>0</v>
      </c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22">
        <f>IF(F233&lt;&gt;0,G233/F233,"")</f>
        <v>0</v>
      </c>
      <c r="BW233" s="39"/>
      <c r="BX233" s="39"/>
      <c r="BY233" s="39"/>
      <c r="BZ233" s="39"/>
      <c r="CA233" s="39"/>
      <c r="CB233" s="39"/>
      <c r="CC233" s="39"/>
      <c r="CD233" s="39"/>
      <c r="CE233" s="39"/>
      <c r="CF233" s="39"/>
      <c r="CG233" s="39"/>
      <c r="CH233" s="39"/>
      <c r="CI233" s="39"/>
      <c r="CJ233" s="39"/>
      <c r="CK233" s="39"/>
      <c r="CL233" s="39"/>
      <c r="CM233" s="39"/>
      <c r="CN233" s="39"/>
      <c r="CO233" s="39"/>
      <c r="CP233" s="39"/>
      <c r="CQ233" s="39"/>
      <c r="CR233" s="39"/>
      <c r="CS233" s="39"/>
      <c r="CT233" s="39"/>
      <c r="CU233" s="39"/>
      <c r="CV233" s="39"/>
      <c r="CW233" s="39"/>
      <c r="CX233" s="39"/>
      <c r="CY233" s="39"/>
      <c r="CZ233" s="39"/>
      <c r="DA233" s="39"/>
      <c r="DB233" s="39"/>
      <c r="DC233" s="39"/>
      <c r="DD233" s="39"/>
      <c r="DE233" s="39"/>
      <c r="DF233" s="39"/>
      <c r="DG233" s="39"/>
      <c r="DH233" s="39"/>
      <c r="DI233" s="39"/>
      <c r="DJ233" s="39"/>
      <c r="DK233" s="39"/>
      <c r="DL233" s="39"/>
      <c r="DM233" s="39"/>
      <c r="DN233" s="39"/>
      <c r="DO233" s="39"/>
      <c r="DP233" s="39"/>
      <c r="DQ233" s="39"/>
      <c r="DR233" s="39"/>
      <c r="DS233" s="39"/>
      <c r="DT233" s="39"/>
      <c r="DU233" s="39"/>
      <c r="DV233" s="39"/>
      <c r="DW233" s="39"/>
      <c r="DX233" s="39"/>
      <c r="DY233" s="39"/>
      <c r="DZ233" s="39"/>
      <c r="EA233" s="39"/>
      <c r="EB233" s="39"/>
      <c r="EC233" s="39"/>
      <c r="ED233" s="39"/>
      <c r="EE233" s="39"/>
      <c r="EF233" s="39"/>
      <c r="EG233" s="39"/>
      <c r="EH233" s="39"/>
      <c r="EI233" s="39"/>
      <c r="EJ233" s="39"/>
      <c r="EK233" s="39"/>
      <c r="EL233" s="39"/>
      <c r="EM233" s="39"/>
      <c r="EN233" s="39"/>
      <c r="EO233" s="39"/>
      <c r="EP233" s="39"/>
      <c r="EQ233" s="39"/>
      <c r="ER233" s="39"/>
      <c r="ES233" s="39"/>
      <c r="ET233" s="39"/>
      <c r="EU233" s="39"/>
      <c r="EV233" s="39"/>
      <c r="EW233" s="39"/>
      <c r="EX233" s="39"/>
      <c r="EY233" s="39"/>
      <c r="EZ233" s="39"/>
      <c r="FA233" s="39"/>
      <c r="FB233" s="39"/>
      <c r="FC233" s="39"/>
      <c r="FD233" s="39"/>
      <c r="FE233" s="39"/>
      <c r="FF233" s="39"/>
      <c r="FG233" s="39"/>
      <c r="FH233" s="39"/>
      <c r="FI233" s="39"/>
      <c r="FJ233" s="39"/>
      <c r="FK233" s="39"/>
      <c r="FL233" s="39"/>
      <c r="FM233" s="39"/>
      <c r="FN233" s="39"/>
      <c r="FO233" s="39"/>
      <c r="FP233" s="39"/>
      <c r="FQ233" s="39"/>
      <c r="FR233" s="39"/>
      <c r="FS233" s="39"/>
      <c r="FT233" s="39"/>
      <c r="FU233" s="39"/>
      <c r="FV233" s="39"/>
      <c r="FW233" s="39"/>
      <c r="FX233" s="39"/>
      <c r="FY233" s="39"/>
      <c r="FZ233" s="39"/>
      <c r="GA233" s="39"/>
      <c r="GB233" s="39"/>
      <c r="GC233" s="39"/>
      <c r="GD233" s="39"/>
      <c r="GE233" s="39"/>
      <c r="GF233" s="39"/>
      <c r="GG233" s="39"/>
      <c r="GH233" s="39"/>
    </row>
    <row r="234" spans="1:190" ht="51">
      <c r="A234" s="95"/>
      <c r="B234" s="31"/>
      <c r="C234" s="32">
        <v>85212</v>
      </c>
      <c r="D234" s="23" t="s">
        <v>201</v>
      </c>
      <c r="E234" s="24"/>
      <c r="F234" s="30">
        <f>SUM(F235:F238)</f>
        <v>14246000</v>
      </c>
      <c r="G234" s="30">
        <f aca="true" t="shared" si="86" ref="G234:L234">SUM(G235:G238)</f>
        <v>13985000</v>
      </c>
      <c r="H234" s="30">
        <f t="shared" si="86"/>
        <v>13985000</v>
      </c>
      <c r="I234" s="30">
        <f t="shared" si="86"/>
        <v>156000</v>
      </c>
      <c r="J234" s="30">
        <f t="shared" si="86"/>
        <v>13829000</v>
      </c>
      <c r="K234" s="30">
        <f t="shared" si="86"/>
        <v>0</v>
      </c>
      <c r="L234" s="30">
        <f t="shared" si="86"/>
        <v>0</v>
      </c>
      <c r="M234" s="30">
        <f>SUM(M236:M238)</f>
        <v>0</v>
      </c>
      <c r="N234" s="30">
        <f>SUM(N236:N238)</f>
        <v>0</v>
      </c>
      <c r="O234" s="30">
        <f>SUM(O236:O238)</f>
        <v>0</v>
      </c>
      <c r="P234" s="30"/>
      <c r="Q234" s="30"/>
      <c r="R234" s="30"/>
      <c r="S234" s="30">
        <f>SUM(S236:S238)</f>
        <v>0</v>
      </c>
      <c r="T234" s="22">
        <f t="shared" si="82"/>
        <v>0.9816790678085077</v>
      </c>
      <c r="BW234" s="40"/>
      <c r="BX234" s="40"/>
      <c r="BY234" s="40"/>
      <c r="BZ234" s="40"/>
      <c r="CA234" s="40"/>
      <c r="CB234" s="40"/>
      <c r="CC234" s="40"/>
      <c r="CD234" s="40"/>
      <c r="CE234" s="40"/>
      <c r="CF234" s="40"/>
      <c r="CG234" s="40"/>
      <c r="CH234" s="40"/>
      <c r="CI234" s="40"/>
      <c r="CJ234" s="40"/>
      <c r="CK234" s="40"/>
      <c r="CL234" s="40"/>
      <c r="CM234" s="40"/>
      <c r="CN234" s="40"/>
      <c r="CO234" s="40"/>
      <c r="CP234" s="40"/>
      <c r="CQ234" s="40"/>
      <c r="CR234" s="40"/>
      <c r="CS234" s="40"/>
      <c r="CT234" s="40"/>
      <c r="CU234" s="40"/>
      <c r="CV234" s="40"/>
      <c r="CW234" s="40"/>
      <c r="CX234" s="40"/>
      <c r="CY234" s="40"/>
      <c r="CZ234" s="40"/>
      <c r="DA234" s="40"/>
      <c r="DB234" s="40"/>
      <c r="DC234" s="40"/>
      <c r="DD234" s="40"/>
      <c r="DE234" s="40"/>
      <c r="DF234" s="40"/>
      <c r="DG234" s="40"/>
      <c r="DH234" s="40"/>
      <c r="DI234" s="40"/>
      <c r="DJ234" s="40"/>
      <c r="DK234" s="40"/>
      <c r="DL234" s="40"/>
      <c r="DM234" s="40"/>
      <c r="DN234" s="40"/>
      <c r="DO234" s="40"/>
      <c r="DP234" s="40"/>
      <c r="DQ234" s="40"/>
      <c r="DR234" s="40"/>
      <c r="DS234" s="40"/>
      <c r="DT234" s="40"/>
      <c r="DU234" s="40"/>
      <c r="DV234" s="40"/>
      <c r="DW234" s="40"/>
      <c r="DX234" s="40"/>
      <c r="DY234" s="40"/>
      <c r="DZ234" s="40"/>
      <c r="EA234" s="40"/>
      <c r="EB234" s="40"/>
      <c r="EC234" s="40"/>
      <c r="ED234" s="40"/>
      <c r="EE234" s="40"/>
      <c r="EF234" s="40"/>
      <c r="EG234" s="40"/>
      <c r="EH234" s="40"/>
      <c r="EI234" s="40"/>
      <c r="EJ234" s="40"/>
      <c r="EK234" s="40"/>
      <c r="EL234" s="40"/>
      <c r="EM234" s="40"/>
      <c r="EN234" s="40"/>
      <c r="EO234" s="40"/>
      <c r="EP234" s="40"/>
      <c r="EQ234" s="40"/>
      <c r="ER234" s="40"/>
      <c r="ES234" s="40"/>
      <c r="ET234" s="40"/>
      <c r="EU234" s="40"/>
      <c r="EV234" s="40"/>
      <c r="EW234" s="40"/>
      <c r="EX234" s="40"/>
      <c r="EY234" s="40"/>
      <c r="EZ234" s="40"/>
      <c r="FA234" s="40"/>
      <c r="FB234" s="40"/>
      <c r="FC234" s="40"/>
      <c r="FD234" s="40"/>
      <c r="FE234" s="40"/>
      <c r="FF234" s="40"/>
      <c r="FG234" s="40"/>
      <c r="FH234" s="40"/>
      <c r="FI234" s="40"/>
      <c r="FJ234" s="40"/>
      <c r="FK234" s="40"/>
      <c r="FL234" s="40"/>
      <c r="FM234" s="40"/>
      <c r="FN234" s="40"/>
      <c r="FO234" s="40"/>
      <c r="FP234" s="40"/>
      <c r="FQ234" s="40"/>
      <c r="FR234" s="40"/>
      <c r="FS234" s="40"/>
      <c r="FT234" s="40"/>
      <c r="FU234" s="40"/>
      <c r="FV234" s="40"/>
      <c r="FW234" s="40"/>
      <c r="FX234" s="40"/>
      <c r="FY234" s="40"/>
      <c r="FZ234" s="40"/>
      <c r="GA234" s="40"/>
      <c r="GB234" s="40"/>
      <c r="GC234" s="40"/>
      <c r="GD234" s="40"/>
      <c r="GE234" s="40"/>
      <c r="GF234" s="40"/>
      <c r="GG234" s="40"/>
      <c r="GH234" s="40"/>
    </row>
    <row r="235" spans="1:190" ht="15">
      <c r="A235" s="95"/>
      <c r="B235" s="26"/>
      <c r="C235" s="27"/>
      <c r="D235" s="23" t="s">
        <v>197</v>
      </c>
      <c r="E235" s="24" t="s">
        <v>59</v>
      </c>
      <c r="F235" s="30">
        <v>10000</v>
      </c>
      <c r="G235" s="30">
        <v>6000</v>
      </c>
      <c r="H235" s="30">
        <v>6000</v>
      </c>
      <c r="I235" s="30">
        <v>6000</v>
      </c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22">
        <f>IF(F235&lt;&gt;0,G235/F235,"")</f>
        <v>0.6</v>
      </c>
      <c r="BW235" s="39"/>
      <c r="BX235" s="39"/>
      <c r="BY235" s="39"/>
      <c r="BZ235" s="39"/>
      <c r="CA235" s="39"/>
      <c r="CB235" s="39"/>
      <c r="CC235" s="39"/>
      <c r="CD235" s="39"/>
      <c r="CE235" s="39"/>
      <c r="CF235" s="39"/>
      <c r="CG235" s="39"/>
      <c r="CH235" s="39"/>
      <c r="CI235" s="39"/>
      <c r="CJ235" s="39"/>
      <c r="CK235" s="39"/>
      <c r="CL235" s="39"/>
      <c r="CM235" s="39"/>
      <c r="CN235" s="39"/>
      <c r="CO235" s="39"/>
      <c r="CP235" s="39"/>
      <c r="CQ235" s="39"/>
      <c r="CR235" s="39"/>
      <c r="CS235" s="39"/>
      <c r="CT235" s="39"/>
      <c r="CU235" s="39"/>
      <c r="CV235" s="39"/>
      <c r="CW235" s="39"/>
      <c r="CX235" s="39"/>
      <c r="CY235" s="39"/>
      <c r="CZ235" s="39"/>
      <c r="DA235" s="39"/>
      <c r="DB235" s="39"/>
      <c r="DC235" s="39"/>
      <c r="DD235" s="39"/>
      <c r="DE235" s="39"/>
      <c r="DF235" s="39"/>
      <c r="DG235" s="39"/>
      <c r="DH235" s="39"/>
      <c r="DI235" s="39"/>
      <c r="DJ235" s="39"/>
      <c r="DK235" s="39"/>
      <c r="DL235" s="39"/>
      <c r="DM235" s="39"/>
      <c r="DN235" s="39"/>
      <c r="DO235" s="39"/>
      <c r="DP235" s="39"/>
      <c r="DQ235" s="39"/>
      <c r="DR235" s="39"/>
      <c r="DS235" s="39"/>
      <c r="DT235" s="39"/>
      <c r="DU235" s="39"/>
      <c r="DV235" s="39"/>
      <c r="DW235" s="39"/>
      <c r="DX235" s="39"/>
      <c r="DY235" s="39"/>
      <c r="DZ235" s="39"/>
      <c r="EA235" s="39"/>
      <c r="EB235" s="39"/>
      <c r="EC235" s="39"/>
      <c r="ED235" s="39"/>
      <c r="EE235" s="39"/>
      <c r="EF235" s="39"/>
      <c r="EG235" s="39"/>
      <c r="EH235" s="39"/>
      <c r="EI235" s="39"/>
      <c r="EJ235" s="39"/>
      <c r="EK235" s="39"/>
      <c r="EL235" s="39"/>
      <c r="EM235" s="39"/>
      <c r="EN235" s="39"/>
      <c r="EO235" s="39"/>
      <c r="EP235" s="39"/>
      <c r="EQ235" s="39"/>
      <c r="ER235" s="39"/>
      <c r="ES235" s="39"/>
      <c r="ET235" s="39"/>
      <c r="EU235" s="39"/>
      <c r="EV235" s="39"/>
      <c r="EW235" s="39"/>
      <c r="EX235" s="39"/>
      <c r="EY235" s="39"/>
      <c r="EZ235" s="39"/>
      <c r="FA235" s="39"/>
      <c r="FB235" s="39"/>
      <c r="FC235" s="39"/>
      <c r="FD235" s="39"/>
      <c r="FE235" s="39"/>
      <c r="FF235" s="39"/>
      <c r="FG235" s="39"/>
      <c r="FH235" s="39"/>
      <c r="FI235" s="39"/>
      <c r="FJ235" s="39"/>
      <c r="FK235" s="39"/>
      <c r="FL235" s="39"/>
      <c r="FM235" s="39"/>
      <c r="FN235" s="39"/>
      <c r="FO235" s="39"/>
      <c r="FP235" s="39"/>
      <c r="FQ235" s="39"/>
      <c r="FR235" s="39"/>
      <c r="FS235" s="39"/>
      <c r="FT235" s="39"/>
      <c r="FU235" s="39"/>
      <c r="FV235" s="39"/>
      <c r="FW235" s="39"/>
      <c r="FX235" s="39"/>
      <c r="FY235" s="39"/>
      <c r="FZ235" s="39"/>
      <c r="GA235" s="39"/>
      <c r="GB235" s="39"/>
      <c r="GC235" s="39"/>
      <c r="GD235" s="39"/>
      <c r="GE235" s="39"/>
      <c r="GF235" s="39"/>
      <c r="GG235" s="39"/>
      <c r="GH235" s="39"/>
    </row>
    <row r="236" spans="1:190" ht="63.75">
      <c r="A236" s="95"/>
      <c r="B236" s="31"/>
      <c r="C236" s="32"/>
      <c r="D236" s="23" t="s">
        <v>22</v>
      </c>
      <c r="E236" s="24" t="s">
        <v>23</v>
      </c>
      <c r="F236" s="30">
        <v>14096000</v>
      </c>
      <c r="G236" s="21">
        <f>SUM(H236+M236)</f>
        <v>13829000</v>
      </c>
      <c r="H236" s="21">
        <f>SUM(I236:L236)</f>
        <v>13829000</v>
      </c>
      <c r="I236" s="29"/>
      <c r="J236" s="29">
        <v>13829000</v>
      </c>
      <c r="K236" s="33">
        <v>0</v>
      </c>
      <c r="L236" s="38"/>
      <c r="M236" s="21">
        <f>SUM(N236:S236)</f>
        <v>0</v>
      </c>
      <c r="N236" s="38"/>
      <c r="O236" s="38"/>
      <c r="P236" s="38"/>
      <c r="Q236" s="38"/>
      <c r="R236" s="38"/>
      <c r="S236" s="38"/>
      <c r="T236" s="22">
        <f t="shared" si="82"/>
        <v>0.9810584562996595</v>
      </c>
      <c r="BW236" s="40"/>
      <c r="BX236" s="40"/>
      <c r="BY236" s="40"/>
      <c r="BZ236" s="40"/>
      <c r="CA236" s="40"/>
      <c r="CB236" s="40"/>
      <c r="CC236" s="40"/>
      <c r="CD236" s="40"/>
      <c r="CE236" s="40"/>
      <c r="CF236" s="40"/>
      <c r="CG236" s="40"/>
      <c r="CH236" s="40"/>
      <c r="CI236" s="40"/>
      <c r="CJ236" s="40"/>
      <c r="CK236" s="40"/>
      <c r="CL236" s="40"/>
      <c r="CM236" s="40"/>
      <c r="CN236" s="40"/>
      <c r="CO236" s="40"/>
      <c r="CP236" s="40"/>
      <c r="CQ236" s="40"/>
      <c r="CR236" s="40"/>
      <c r="CS236" s="40"/>
      <c r="CT236" s="40"/>
      <c r="CU236" s="40"/>
      <c r="CV236" s="40"/>
      <c r="CW236" s="40"/>
      <c r="CX236" s="40"/>
      <c r="CY236" s="40"/>
      <c r="CZ236" s="40"/>
      <c r="DA236" s="40"/>
      <c r="DB236" s="40"/>
      <c r="DC236" s="40"/>
      <c r="DD236" s="40"/>
      <c r="DE236" s="40"/>
      <c r="DF236" s="40"/>
      <c r="DG236" s="40"/>
      <c r="DH236" s="40"/>
      <c r="DI236" s="40"/>
      <c r="DJ236" s="40"/>
      <c r="DK236" s="40"/>
      <c r="DL236" s="40"/>
      <c r="DM236" s="40"/>
      <c r="DN236" s="40"/>
      <c r="DO236" s="40"/>
      <c r="DP236" s="40"/>
      <c r="DQ236" s="40"/>
      <c r="DR236" s="40"/>
      <c r="DS236" s="40"/>
      <c r="DT236" s="40"/>
      <c r="DU236" s="40"/>
      <c r="DV236" s="40"/>
      <c r="DW236" s="40"/>
      <c r="DX236" s="40"/>
      <c r="DY236" s="40"/>
      <c r="DZ236" s="40"/>
      <c r="EA236" s="40"/>
      <c r="EB236" s="40"/>
      <c r="EC236" s="40"/>
      <c r="ED236" s="40"/>
      <c r="EE236" s="40"/>
      <c r="EF236" s="40"/>
      <c r="EG236" s="40"/>
      <c r="EH236" s="40"/>
      <c r="EI236" s="40"/>
      <c r="EJ236" s="40"/>
      <c r="EK236" s="40"/>
      <c r="EL236" s="40"/>
      <c r="EM236" s="40"/>
      <c r="EN236" s="40"/>
      <c r="EO236" s="40"/>
      <c r="EP236" s="40"/>
      <c r="EQ236" s="40"/>
      <c r="ER236" s="40"/>
      <c r="ES236" s="40"/>
      <c r="ET236" s="40"/>
      <c r="EU236" s="40"/>
      <c r="EV236" s="40"/>
      <c r="EW236" s="40"/>
      <c r="EX236" s="40"/>
      <c r="EY236" s="40"/>
      <c r="EZ236" s="40"/>
      <c r="FA236" s="40"/>
      <c r="FB236" s="40"/>
      <c r="FC236" s="40"/>
      <c r="FD236" s="40"/>
      <c r="FE236" s="40"/>
      <c r="FF236" s="40"/>
      <c r="FG236" s="40"/>
      <c r="FH236" s="40"/>
      <c r="FI236" s="40"/>
      <c r="FJ236" s="40"/>
      <c r="FK236" s="40"/>
      <c r="FL236" s="40"/>
      <c r="FM236" s="40"/>
      <c r="FN236" s="40"/>
      <c r="FO236" s="40"/>
      <c r="FP236" s="40"/>
      <c r="FQ236" s="40"/>
      <c r="FR236" s="40"/>
      <c r="FS236" s="40"/>
      <c r="FT236" s="40"/>
      <c r="FU236" s="40"/>
      <c r="FV236" s="40"/>
      <c r="FW236" s="40"/>
      <c r="FX236" s="40"/>
      <c r="FY236" s="40"/>
      <c r="FZ236" s="40"/>
      <c r="GA236" s="40"/>
      <c r="GB236" s="40"/>
      <c r="GC236" s="40"/>
      <c r="GD236" s="40"/>
      <c r="GE236" s="40"/>
      <c r="GF236" s="40"/>
      <c r="GG236" s="40"/>
      <c r="GH236" s="40"/>
    </row>
    <row r="237" spans="1:190" ht="51">
      <c r="A237" s="95"/>
      <c r="B237" s="31"/>
      <c r="C237" s="32"/>
      <c r="D237" s="23" t="s">
        <v>60</v>
      </c>
      <c r="E237" s="24" t="s">
        <v>61</v>
      </c>
      <c r="F237" s="30">
        <v>90000</v>
      </c>
      <c r="G237" s="21">
        <f>SUM(H237+M237)</f>
        <v>90000</v>
      </c>
      <c r="H237" s="21">
        <f>SUM(I237:L237)</f>
        <v>90000</v>
      </c>
      <c r="I237" s="29">
        <v>90000</v>
      </c>
      <c r="J237" s="29"/>
      <c r="K237" s="33"/>
      <c r="L237" s="38"/>
      <c r="M237" s="21">
        <f>SUM(N237:S237)</f>
        <v>0</v>
      </c>
      <c r="N237" s="38"/>
      <c r="O237" s="38"/>
      <c r="P237" s="38"/>
      <c r="Q237" s="38"/>
      <c r="R237" s="38"/>
      <c r="S237" s="38"/>
      <c r="T237" s="22">
        <f t="shared" si="82"/>
        <v>1</v>
      </c>
      <c r="BW237" s="40"/>
      <c r="BX237" s="40"/>
      <c r="BY237" s="40"/>
      <c r="BZ237" s="40"/>
      <c r="CA237" s="40"/>
      <c r="CB237" s="40"/>
      <c r="CC237" s="40"/>
      <c r="CD237" s="40"/>
      <c r="CE237" s="40"/>
      <c r="CF237" s="40"/>
      <c r="CG237" s="40"/>
      <c r="CH237" s="40"/>
      <c r="CI237" s="40"/>
      <c r="CJ237" s="40"/>
      <c r="CK237" s="40"/>
      <c r="CL237" s="40"/>
      <c r="CM237" s="40"/>
      <c r="CN237" s="40"/>
      <c r="CO237" s="40"/>
      <c r="CP237" s="40"/>
      <c r="CQ237" s="40"/>
      <c r="CR237" s="40"/>
      <c r="CS237" s="40"/>
      <c r="CT237" s="40"/>
      <c r="CU237" s="40"/>
      <c r="CV237" s="40"/>
      <c r="CW237" s="40"/>
      <c r="CX237" s="40"/>
      <c r="CY237" s="40"/>
      <c r="CZ237" s="40"/>
      <c r="DA237" s="40"/>
      <c r="DB237" s="40"/>
      <c r="DC237" s="40"/>
      <c r="DD237" s="40"/>
      <c r="DE237" s="40"/>
      <c r="DF237" s="40"/>
      <c r="DG237" s="40"/>
      <c r="DH237" s="40"/>
      <c r="DI237" s="40"/>
      <c r="DJ237" s="40"/>
      <c r="DK237" s="40"/>
      <c r="DL237" s="40"/>
      <c r="DM237" s="40"/>
      <c r="DN237" s="40"/>
      <c r="DO237" s="40"/>
      <c r="DP237" s="40"/>
      <c r="DQ237" s="40"/>
      <c r="DR237" s="40"/>
      <c r="DS237" s="40"/>
      <c r="DT237" s="40"/>
      <c r="DU237" s="40"/>
      <c r="DV237" s="40"/>
      <c r="DW237" s="40"/>
      <c r="DX237" s="40"/>
      <c r="DY237" s="40"/>
      <c r="DZ237" s="40"/>
      <c r="EA237" s="40"/>
      <c r="EB237" s="40"/>
      <c r="EC237" s="40"/>
      <c r="ED237" s="40"/>
      <c r="EE237" s="40"/>
      <c r="EF237" s="40"/>
      <c r="EG237" s="40"/>
      <c r="EH237" s="40"/>
      <c r="EI237" s="40"/>
      <c r="EJ237" s="40"/>
      <c r="EK237" s="40"/>
      <c r="EL237" s="40"/>
      <c r="EM237" s="40"/>
      <c r="EN237" s="40"/>
      <c r="EO237" s="40"/>
      <c r="EP237" s="40"/>
      <c r="EQ237" s="40"/>
      <c r="ER237" s="40"/>
      <c r="ES237" s="40"/>
      <c r="ET237" s="40"/>
      <c r="EU237" s="40"/>
      <c r="EV237" s="40"/>
      <c r="EW237" s="40"/>
      <c r="EX237" s="40"/>
      <c r="EY237" s="40"/>
      <c r="EZ237" s="40"/>
      <c r="FA237" s="40"/>
      <c r="FB237" s="40"/>
      <c r="FC237" s="40"/>
      <c r="FD237" s="40"/>
      <c r="FE237" s="40"/>
      <c r="FF237" s="40"/>
      <c r="FG237" s="40"/>
      <c r="FH237" s="40"/>
      <c r="FI237" s="40"/>
      <c r="FJ237" s="40"/>
      <c r="FK237" s="40"/>
      <c r="FL237" s="40"/>
      <c r="FM237" s="40"/>
      <c r="FN237" s="40"/>
      <c r="FO237" s="40"/>
      <c r="FP237" s="40"/>
      <c r="FQ237" s="40"/>
      <c r="FR237" s="40"/>
      <c r="FS237" s="40"/>
      <c r="FT237" s="40"/>
      <c r="FU237" s="40"/>
      <c r="FV237" s="40"/>
      <c r="FW237" s="40"/>
      <c r="FX237" s="40"/>
      <c r="FY237" s="40"/>
      <c r="FZ237" s="40"/>
      <c r="GA237" s="40"/>
      <c r="GB237" s="40"/>
      <c r="GC237" s="40"/>
      <c r="GD237" s="40"/>
      <c r="GE237" s="40"/>
      <c r="GF237" s="40"/>
      <c r="GG237" s="40"/>
      <c r="GH237" s="40"/>
    </row>
    <row r="238" spans="1:190" ht="51">
      <c r="A238" s="95"/>
      <c r="B238" s="31"/>
      <c r="C238" s="32"/>
      <c r="D238" s="42" t="s">
        <v>202</v>
      </c>
      <c r="E238" s="43">
        <v>2910</v>
      </c>
      <c r="F238" s="30">
        <v>50000</v>
      </c>
      <c r="G238" s="21">
        <f>SUM(H238+M238)</f>
        <v>60000</v>
      </c>
      <c r="H238" s="21">
        <f>SUM(I238:L238)</f>
        <v>60000</v>
      </c>
      <c r="I238" s="35">
        <v>60000</v>
      </c>
      <c r="J238" s="29"/>
      <c r="K238" s="29">
        <v>0</v>
      </c>
      <c r="L238" s="38"/>
      <c r="M238" s="21">
        <f>SUM(N238:S238)</f>
        <v>0</v>
      </c>
      <c r="N238" s="38"/>
      <c r="O238" s="38"/>
      <c r="P238" s="38"/>
      <c r="Q238" s="38"/>
      <c r="R238" s="38"/>
      <c r="S238" s="38"/>
      <c r="T238" s="22">
        <f t="shared" si="82"/>
        <v>1.2</v>
      </c>
      <c r="BW238" s="40"/>
      <c r="BX238" s="40"/>
      <c r="BY238" s="40"/>
      <c r="BZ238" s="40"/>
      <c r="CA238" s="40"/>
      <c r="CB238" s="40"/>
      <c r="CC238" s="40"/>
      <c r="CD238" s="40"/>
      <c r="CE238" s="40"/>
      <c r="CF238" s="40"/>
      <c r="CG238" s="40"/>
      <c r="CH238" s="40"/>
      <c r="CI238" s="40"/>
      <c r="CJ238" s="40"/>
      <c r="CK238" s="40"/>
      <c r="CL238" s="40"/>
      <c r="CM238" s="40"/>
      <c r="CN238" s="40"/>
      <c r="CO238" s="40"/>
      <c r="CP238" s="40"/>
      <c r="CQ238" s="40"/>
      <c r="CR238" s="40"/>
      <c r="CS238" s="40"/>
      <c r="CT238" s="40"/>
      <c r="CU238" s="40"/>
      <c r="CV238" s="40"/>
      <c r="CW238" s="40"/>
      <c r="CX238" s="40"/>
      <c r="CY238" s="40"/>
      <c r="CZ238" s="40"/>
      <c r="DA238" s="40"/>
      <c r="DB238" s="40"/>
      <c r="DC238" s="40"/>
      <c r="DD238" s="40"/>
      <c r="DE238" s="40"/>
      <c r="DF238" s="40"/>
      <c r="DG238" s="40"/>
      <c r="DH238" s="40"/>
      <c r="DI238" s="40"/>
      <c r="DJ238" s="40"/>
      <c r="DK238" s="40"/>
      <c r="DL238" s="40"/>
      <c r="DM238" s="40"/>
      <c r="DN238" s="40"/>
      <c r="DO238" s="40"/>
      <c r="DP238" s="40"/>
      <c r="DQ238" s="40"/>
      <c r="DR238" s="40"/>
      <c r="DS238" s="40"/>
      <c r="DT238" s="40"/>
      <c r="DU238" s="40"/>
      <c r="DV238" s="40"/>
      <c r="DW238" s="40"/>
      <c r="DX238" s="40"/>
      <c r="DY238" s="40"/>
      <c r="DZ238" s="40"/>
      <c r="EA238" s="40"/>
      <c r="EB238" s="40"/>
      <c r="EC238" s="40"/>
      <c r="ED238" s="40"/>
      <c r="EE238" s="40"/>
      <c r="EF238" s="40"/>
      <c r="EG238" s="40"/>
      <c r="EH238" s="40"/>
      <c r="EI238" s="40"/>
      <c r="EJ238" s="40"/>
      <c r="EK238" s="40"/>
      <c r="EL238" s="40"/>
      <c r="EM238" s="40"/>
      <c r="EN238" s="40"/>
      <c r="EO238" s="40"/>
      <c r="EP238" s="40"/>
      <c r="EQ238" s="40"/>
      <c r="ER238" s="40"/>
      <c r="ES238" s="40"/>
      <c r="ET238" s="40"/>
      <c r="EU238" s="40"/>
      <c r="EV238" s="40"/>
      <c r="EW238" s="40"/>
      <c r="EX238" s="40"/>
      <c r="EY238" s="40"/>
      <c r="EZ238" s="40"/>
      <c r="FA238" s="40"/>
      <c r="FB238" s="40"/>
      <c r="FC238" s="40"/>
      <c r="FD238" s="40"/>
      <c r="FE238" s="40"/>
      <c r="FF238" s="40"/>
      <c r="FG238" s="40"/>
      <c r="FH238" s="40"/>
      <c r="FI238" s="40"/>
      <c r="FJ238" s="40"/>
      <c r="FK238" s="40"/>
      <c r="FL238" s="40"/>
      <c r="FM238" s="40"/>
      <c r="FN238" s="40"/>
      <c r="FO238" s="40"/>
      <c r="FP238" s="40"/>
      <c r="FQ238" s="40"/>
      <c r="FR238" s="40"/>
      <c r="FS238" s="40"/>
      <c r="FT238" s="40"/>
      <c r="FU238" s="40"/>
      <c r="FV238" s="40"/>
      <c r="FW238" s="40"/>
      <c r="FX238" s="40"/>
      <c r="FY238" s="40"/>
      <c r="FZ238" s="40"/>
      <c r="GA238" s="40"/>
      <c r="GB238" s="40"/>
      <c r="GC238" s="40"/>
      <c r="GD238" s="40"/>
      <c r="GE238" s="40"/>
      <c r="GF238" s="40"/>
      <c r="GG238" s="40"/>
      <c r="GH238" s="40"/>
    </row>
    <row r="239" spans="1:190" ht="89.25">
      <c r="A239" s="95"/>
      <c r="B239" s="26"/>
      <c r="C239" s="27">
        <v>85213</v>
      </c>
      <c r="D239" s="28" t="s">
        <v>203</v>
      </c>
      <c r="E239" s="25"/>
      <c r="F239" s="30">
        <f aca="true" t="shared" si="87" ref="F239:Q239">SUM(F240:F243)</f>
        <v>198596</v>
      </c>
      <c r="G239" s="30">
        <f t="shared" si="87"/>
        <v>235000</v>
      </c>
      <c r="H239" s="30">
        <f t="shared" si="87"/>
        <v>235000</v>
      </c>
      <c r="I239" s="30">
        <f t="shared" si="87"/>
        <v>98000</v>
      </c>
      <c r="J239" s="30">
        <f t="shared" si="87"/>
        <v>137000</v>
      </c>
      <c r="K239" s="30">
        <f t="shared" si="87"/>
        <v>0</v>
      </c>
      <c r="L239" s="30">
        <f t="shared" si="87"/>
        <v>0</v>
      </c>
      <c r="M239" s="30">
        <f t="shared" si="87"/>
        <v>0</v>
      </c>
      <c r="N239" s="30">
        <f t="shared" si="87"/>
        <v>0</v>
      </c>
      <c r="O239" s="30">
        <f t="shared" si="87"/>
        <v>0</v>
      </c>
      <c r="P239" s="30">
        <f t="shared" si="87"/>
        <v>0</v>
      </c>
      <c r="Q239" s="30">
        <f t="shared" si="87"/>
        <v>0</v>
      </c>
      <c r="R239" s="30"/>
      <c r="S239" s="30">
        <f>SUM(S240:S243)</f>
        <v>0</v>
      </c>
      <c r="T239" s="22">
        <f t="shared" si="82"/>
        <v>1.1833068138331084</v>
      </c>
      <c r="BW239" s="39"/>
      <c r="BX239" s="39"/>
      <c r="BY239" s="39"/>
      <c r="BZ239" s="39"/>
      <c r="CA239" s="39"/>
      <c r="CB239" s="39"/>
      <c r="CC239" s="39"/>
      <c r="CD239" s="39"/>
      <c r="CE239" s="39"/>
      <c r="CF239" s="39"/>
      <c r="CG239" s="39"/>
      <c r="CH239" s="39"/>
      <c r="CI239" s="39"/>
      <c r="CJ239" s="39"/>
      <c r="CK239" s="39"/>
      <c r="CL239" s="39"/>
      <c r="CM239" s="39"/>
      <c r="CN239" s="39"/>
      <c r="CO239" s="39"/>
      <c r="CP239" s="39"/>
      <c r="CQ239" s="39"/>
      <c r="CR239" s="39"/>
      <c r="CS239" s="39"/>
      <c r="CT239" s="39"/>
      <c r="CU239" s="39"/>
      <c r="CV239" s="39"/>
      <c r="CW239" s="39"/>
      <c r="CX239" s="39"/>
      <c r="CY239" s="39"/>
      <c r="CZ239" s="39"/>
      <c r="DA239" s="39"/>
      <c r="DB239" s="39"/>
      <c r="DC239" s="39"/>
      <c r="DD239" s="39"/>
      <c r="DE239" s="39"/>
      <c r="DF239" s="39"/>
      <c r="DG239" s="39"/>
      <c r="DH239" s="39"/>
      <c r="DI239" s="39"/>
      <c r="DJ239" s="39"/>
      <c r="DK239" s="39"/>
      <c r="DL239" s="39"/>
      <c r="DM239" s="39"/>
      <c r="DN239" s="39"/>
      <c r="DO239" s="39"/>
      <c r="DP239" s="39"/>
      <c r="DQ239" s="39"/>
      <c r="DR239" s="39"/>
      <c r="DS239" s="39"/>
      <c r="DT239" s="39"/>
      <c r="DU239" s="39"/>
      <c r="DV239" s="39"/>
      <c r="DW239" s="39"/>
      <c r="DX239" s="39"/>
      <c r="DY239" s="39"/>
      <c r="DZ239" s="39"/>
      <c r="EA239" s="39"/>
      <c r="EB239" s="39"/>
      <c r="EC239" s="39"/>
      <c r="ED239" s="39"/>
      <c r="EE239" s="39"/>
      <c r="EF239" s="39"/>
      <c r="EG239" s="39"/>
      <c r="EH239" s="39"/>
      <c r="EI239" s="39"/>
      <c r="EJ239" s="39"/>
      <c r="EK239" s="39"/>
      <c r="EL239" s="39"/>
      <c r="EM239" s="39"/>
      <c r="EN239" s="39"/>
      <c r="EO239" s="39"/>
      <c r="EP239" s="39"/>
      <c r="EQ239" s="39"/>
      <c r="ER239" s="39"/>
      <c r="ES239" s="39"/>
      <c r="ET239" s="39"/>
      <c r="EU239" s="39"/>
      <c r="EV239" s="39"/>
      <c r="EW239" s="39"/>
      <c r="EX239" s="39"/>
      <c r="EY239" s="39"/>
      <c r="EZ239" s="39"/>
      <c r="FA239" s="39"/>
      <c r="FB239" s="39"/>
      <c r="FC239" s="39"/>
      <c r="FD239" s="39"/>
      <c r="FE239" s="39"/>
      <c r="FF239" s="39"/>
      <c r="FG239" s="39"/>
      <c r="FH239" s="39"/>
      <c r="FI239" s="39"/>
      <c r="FJ239" s="39"/>
      <c r="FK239" s="39"/>
      <c r="FL239" s="39"/>
      <c r="FM239" s="39"/>
      <c r="FN239" s="39"/>
      <c r="FO239" s="39"/>
      <c r="FP239" s="39"/>
      <c r="FQ239" s="39"/>
      <c r="FR239" s="39"/>
      <c r="FS239" s="39"/>
      <c r="FT239" s="39"/>
      <c r="FU239" s="39"/>
      <c r="FV239" s="39"/>
      <c r="FW239" s="39"/>
      <c r="FX239" s="39"/>
      <c r="FY239" s="39"/>
      <c r="FZ239" s="39"/>
      <c r="GA239" s="39"/>
      <c r="GB239" s="39"/>
      <c r="GC239" s="39"/>
      <c r="GD239" s="39"/>
      <c r="GE239" s="39"/>
      <c r="GF239" s="39"/>
      <c r="GG239" s="39"/>
      <c r="GH239" s="39"/>
    </row>
    <row r="240" spans="1:190" ht="63.75">
      <c r="A240" s="95"/>
      <c r="B240" s="31"/>
      <c r="C240" s="32"/>
      <c r="D240" s="23" t="s">
        <v>22</v>
      </c>
      <c r="E240" s="24" t="s">
        <v>23</v>
      </c>
      <c r="F240" s="30">
        <v>105000</v>
      </c>
      <c r="G240" s="21">
        <f>SUM(H240+M240)</f>
        <v>136000</v>
      </c>
      <c r="H240" s="21">
        <f>SUM(I240:L240)</f>
        <v>136000</v>
      </c>
      <c r="I240" s="38"/>
      <c r="J240" s="38">
        <v>136000</v>
      </c>
      <c r="K240" s="33">
        <v>0</v>
      </c>
      <c r="L240" s="38"/>
      <c r="M240" s="21">
        <f>SUM(N240:S240)</f>
        <v>0</v>
      </c>
      <c r="N240" s="38"/>
      <c r="O240" s="38"/>
      <c r="P240" s="38"/>
      <c r="Q240" s="38"/>
      <c r="R240" s="38"/>
      <c r="S240" s="38"/>
      <c r="T240" s="22">
        <f t="shared" si="82"/>
        <v>1.2952380952380953</v>
      </c>
      <c r="BW240" s="40"/>
      <c r="BX240" s="40"/>
      <c r="BY240" s="40"/>
      <c r="BZ240" s="40"/>
      <c r="CA240" s="40"/>
      <c r="CB240" s="40"/>
      <c r="CC240" s="40"/>
      <c r="CD240" s="40"/>
      <c r="CE240" s="40"/>
      <c r="CF240" s="40"/>
      <c r="CG240" s="40"/>
      <c r="CH240" s="40"/>
      <c r="CI240" s="40"/>
      <c r="CJ240" s="40"/>
      <c r="CK240" s="40"/>
      <c r="CL240" s="40"/>
      <c r="CM240" s="40"/>
      <c r="CN240" s="40"/>
      <c r="CO240" s="40"/>
      <c r="CP240" s="40"/>
      <c r="CQ240" s="40"/>
      <c r="CR240" s="40"/>
      <c r="CS240" s="40"/>
      <c r="CT240" s="40"/>
      <c r="CU240" s="40"/>
      <c r="CV240" s="40"/>
      <c r="CW240" s="40"/>
      <c r="CX240" s="40"/>
      <c r="CY240" s="40"/>
      <c r="CZ240" s="40"/>
      <c r="DA240" s="40"/>
      <c r="DB240" s="40"/>
      <c r="DC240" s="40"/>
      <c r="DD240" s="40"/>
      <c r="DE240" s="40"/>
      <c r="DF240" s="40"/>
      <c r="DG240" s="40"/>
      <c r="DH240" s="40"/>
      <c r="DI240" s="40"/>
      <c r="DJ240" s="40"/>
      <c r="DK240" s="40"/>
      <c r="DL240" s="40"/>
      <c r="DM240" s="40"/>
      <c r="DN240" s="40"/>
      <c r="DO240" s="40"/>
      <c r="DP240" s="40"/>
      <c r="DQ240" s="40"/>
      <c r="DR240" s="40"/>
      <c r="DS240" s="40"/>
      <c r="DT240" s="40"/>
      <c r="DU240" s="40"/>
      <c r="DV240" s="40"/>
      <c r="DW240" s="40"/>
      <c r="DX240" s="40"/>
      <c r="DY240" s="40"/>
      <c r="DZ240" s="40"/>
      <c r="EA240" s="40"/>
      <c r="EB240" s="40"/>
      <c r="EC240" s="40"/>
      <c r="ED240" s="40"/>
      <c r="EE240" s="40"/>
      <c r="EF240" s="40"/>
      <c r="EG240" s="40"/>
      <c r="EH240" s="40"/>
      <c r="EI240" s="40"/>
      <c r="EJ240" s="40"/>
      <c r="EK240" s="40"/>
      <c r="EL240" s="40"/>
      <c r="EM240" s="40"/>
      <c r="EN240" s="40"/>
      <c r="EO240" s="40"/>
      <c r="EP240" s="40"/>
      <c r="EQ240" s="40"/>
      <c r="ER240" s="40"/>
      <c r="ES240" s="40"/>
      <c r="ET240" s="40"/>
      <c r="EU240" s="40"/>
      <c r="EV240" s="40"/>
      <c r="EW240" s="40"/>
      <c r="EX240" s="40"/>
      <c r="EY240" s="40"/>
      <c r="EZ240" s="40"/>
      <c r="FA240" s="40"/>
      <c r="FB240" s="40"/>
      <c r="FC240" s="40"/>
      <c r="FD240" s="40"/>
      <c r="FE240" s="40"/>
      <c r="FF240" s="40"/>
      <c r="FG240" s="40"/>
      <c r="FH240" s="40"/>
      <c r="FI240" s="40"/>
      <c r="FJ240" s="40"/>
      <c r="FK240" s="40"/>
      <c r="FL240" s="40"/>
      <c r="FM240" s="40"/>
      <c r="FN240" s="40"/>
      <c r="FO240" s="40"/>
      <c r="FP240" s="40"/>
      <c r="FQ240" s="40"/>
      <c r="FR240" s="40"/>
      <c r="FS240" s="40"/>
      <c r="FT240" s="40"/>
      <c r="FU240" s="40"/>
      <c r="FV240" s="40"/>
      <c r="FW240" s="40"/>
      <c r="FX240" s="40"/>
      <c r="FY240" s="40"/>
      <c r="FZ240" s="40"/>
      <c r="GA240" s="40"/>
      <c r="GB240" s="40"/>
      <c r="GC240" s="40"/>
      <c r="GD240" s="40"/>
      <c r="GE240" s="40"/>
      <c r="GF240" s="40"/>
      <c r="GG240" s="40"/>
      <c r="GH240" s="40"/>
    </row>
    <row r="241" spans="1:190" ht="38.25">
      <c r="A241" s="95"/>
      <c r="B241" s="31"/>
      <c r="C241" s="32"/>
      <c r="D241" s="23" t="s">
        <v>175</v>
      </c>
      <c r="E241" s="24" t="s">
        <v>176</v>
      </c>
      <c r="F241" s="30">
        <v>91500</v>
      </c>
      <c r="G241" s="21">
        <f>SUM(H241+M241)</f>
        <v>97000</v>
      </c>
      <c r="H241" s="21">
        <f>SUM(I241:L241)</f>
        <v>97000</v>
      </c>
      <c r="I241" s="38">
        <v>97000</v>
      </c>
      <c r="J241" s="38">
        <v>0</v>
      </c>
      <c r="K241" s="33"/>
      <c r="L241" s="38"/>
      <c r="M241" s="21">
        <f>SUM(N241:S241)</f>
        <v>0</v>
      </c>
      <c r="N241" s="38"/>
      <c r="O241" s="38"/>
      <c r="P241" s="38"/>
      <c r="Q241" s="38"/>
      <c r="R241" s="38"/>
      <c r="S241" s="38"/>
      <c r="T241" s="22">
        <f>IF(F241&lt;&gt;0,G241/F241,"")</f>
        <v>1.0601092896174864</v>
      </c>
      <c r="BW241" s="40"/>
      <c r="BX241" s="40"/>
      <c r="BY241" s="40"/>
      <c r="BZ241" s="40"/>
      <c r="CA241" s="40"/>
      <c r="CB241" s="40"/>
      <c r="CC241" s="40"/>
      <c r="CD241" s="40"/>
      <c r="CE241" s="40"/>
      <c r="CF241" s="40"/>
      <c r="CG241" s="40"/>
      <c r="CH241" s="40"/>
      <c r="CI241" s="40"/>
      <c r="CJ241" s="40"/>
      <c r="CK241" s="40"/>
      <c r="CL241" s="40"/>
      <c r="CM241" s="40"/>
      <c r="CN241" s="40"/>
      <c r="CO241" s="40"/>
      <c r="CP241" s="40"/>
      <c r="CQ241" s="40"/>
      <c r="CR241" s="40"/>
      <c r="CS241" s="40"/>
      <c r="CT241" s="40"/>
      <c r="CU241" s="40"/>
      <c r="CV241" s="40"/>
      <c r="CW241" s="40"/>
      <c r="CX241" s="40"/>
      <c r="CY241" s="40"/>
      <c r="CZ241" s="40"/>
      <c r="DA241" s="40"/>
      <c r="DB241" s="40"/>
      <c r="DC241" s="40"/>
      <c r="DD241" s="40"/>
      <c r="DE241" s="40"/>
      <c r="DF241" s="40"/>
      <c r="DG241" s="40"/>
      <c r="DH241" s="40"/>
      <c r="DI241" s="40"/>
      <c r="DJ241" s="40"/>
      <c r="DK241" s="40"/>
      <c r="DL241" s="40"/>
      <c r="DM241" s="40"/>
      <c r="DN241" s="40"/>
      <c r="DO241" s="40"/>
      <c r="DP241" s="40"/>
      <c r="DQ241" s="40"/>
      <c r="DR241" s="40"/>
      <c r="DS241" s="40"/>
      <c r="DT241" s="40"/>
      <c r="DU241" s="40"/>
      <c r="DV241" s="40"/>
      <c r="DW241" s="40"/>
      <c r="DX241" s="40"/>
      <c r="DY241" s="40"/>
      <c r="DZ241" s="40"/>
      <c r="EA241" s="40"/>
      <c r="EB241" s="40"/>
      <c r="EC241" s="40"/>
      <c r="ED241" s="40"/>
      <c r="EE241" s="40"/>
      <c r="EF241" s="40"/>
      <c r="EG241" s="40"/>
      <c r="EH241" s="40"/>
      <c r="EI241" s="40"/>
      <c r="EJ241" s="40"/>
      <c r="EK241" s="40"/>
      <c r="EL241" s="40"/>
      <c r="EM241" s="40"/>
      <c r="EN241" s="40"/>
      <c r="EO241" s="40"/>
      <c r="EP241" s="40"/>
      <c r="EQ241" s="40"/>
      <c r="ER241" s="40"/>
      <c r="ES241" s="40"/>
      <c r="ET241" s="40"/>
      <c r="EU241" s="40"/>
      <c r="EV241" s="40"/>
      <c r="EW241" s="40"/>
      <c r="EX241" s="40"/>
      <c r="EY241" s="40"/>
      <c r="EZ241" s="40"/>
      <c r="FA241" s="40"/>
      <c r="FB241" s="40"/>
      <c r="FC241" s="40"/>
      <c r="FD241" s="40"/>
      <c r="FE241" s="40"/>
      <c r="FF241" s="40"/>
      <c r="FG241" s="40"/>
      <c r="FH241" s="40"/>
      <c r="FI241" s="40"/>
      <c r="FJ241" s="40"/>
      <c r="FK241" s="40"/>
      <c r="FL241" s="40"/>
      <c r="FM241" s="40"/>
      <c r="FN241" s="40"/>
      <c r="FO241" s="40"/>
      <c r="FP241" s="40"/>
      <c r="FQ241" s="40"/>
      <c r="FR241" s="40"/>
      <c r="FS241" s="40"/>
      <c r="FT241" s="40"/>
      <c r="FU241" s="40"/>
      <c r="FV241" s="40"/>
      <c r="FW241" s="40"/>
      <c r="FX241" s="40"/>
      <c r="FY241" s="40"/>
      <c r="FZ241" s="40"/>
      <c r="GA241" s="40"/>
      <c r="GB241" s="40"/>
      <c r="GC241" s="40"/>
      <c r="GD241" s="40"/>
      <c r="GE241" s="40"/>
      <c r="GF241" s="40"/>
      <c r="GG241" s="40"/>
      <c r="GH241" s="40"/>
    </row>
    <row r="242" spans="1:190" ht="76.5">
      <c r="A242" s="95"/>
      <c r="B242" s="31"/>
      <c r="C242" s="32"/>
      <c r="D242" s="23" t="s">
        <v>204</v>
      </c>
      <c r="E242" s="24" t="s">
        <v>20</v>
      </c>
      <c r="F242" s="30">
        <v>1096</v>
      </c>
      <c r="G242" s="21">
        <f>SUM(H242+M242)</f>
        <v>1000</v>
      </c>
      <c r="H242" s="21">
        <f>SUM(I242:L242)</f>
        <v>1000</v>
      </c>
      <c r="I242" s="38"/>
      <c r="J242" s="38">
        <v>1000</v>
      </c>
      <c r="K242" s="33">
        <v>0</v>
      </c>
      <c r="L242" s="38"/>
      <c r="M242" s="21">
        <f>SUM(N242:S242)</f>
        <v>0</v>
      </c>
      <c r="N242" s="38"/>
      <c r="O242" s="38"/>
      <c r="P242" s="38"/>
      <c r="Q242" s="38"/>
      <c r="R242" s="38"/>
      <c r="S242" s="38"/>
      <c r="T242" s="22">
        <f t="shared" si="82"/>
        <v>0.9124087591240876</v>
      </c>
      <c r="BW242" s="40"/>
      <c r="BX242" s="40"/>
      <c r="BY242" s="40"/>
      <c r="BZ242" s="40"/>
      <c r="CA242" s="40"/>
      <c r="CB242" s="40"/>
      <c r="CC242" s="40"/>
      <c r="CD242" s="40"/>
      <c r="CE242" s="40"/>
      <c r="CF242" s="40"/>
      <c r="CG242" s="40"/>
      <c r="CH242" s="40"/>
      <c r="CI242" s="40"/>
      <c r="CJ242" s="40"/>
      <c r="CK242" s="40"/>
      <c r="CL242" s="40"/>
      <c r="CM242" s="40"/>
      <c r="CN242" s="40"/>
      <c r="CO242" s="40"/>
      <c r="CP242" s="40"/>
      <c r="CQ242" s="40"/>
      <c r="CR242" s="40"/>
      <c r="CS242" s="40"/>
      <c r="CT242" s="40"/>
      <c r="CU242" s="40"/>
      <c r="CV242" s="40"/>
      <c r="CW242" s="40"/>
      <c r="CX242" s="40"/>
      <c r="CY242" s="40"/>
      <c r="CZ242" s="40"/>
      <c r="DA242" s="40"/>
      <c r="DB242" s="40"/>
      <c r="DC242" s="40"/>
      <c r="DD242" s="40"/>
      <c r="DE242" s="40"/>
      <c r="DF242" s="40"/>
      <c r="DG242" s="40"/>
      <c r="DH242" s="40"/>
      <c r="DI242" s="40"/>
      <c r="DJ242" s="40"/>
      <c r="DK242" s="40"/>
      <c r="DL242" s="40"/>
      <c r="DM242" s="40"/>
      <c r="DN242" s="40"/>
      <c r="DO242" s="40"/>
      <c r="DP242" s="40"/>
      <c r="DQ242" s="40"/>
      <c r="DR242" s="40"/>
      <c r="DS242" s="40"/>
      <c r="DT242" s="40"/>
      <c r="DU242" s="40"/>
      <c r="DV242" s="40"/>
      <c r="DW242" s="40"/>
      <c r="DX242" s="40"/>
      <c r="DY242" s="40"/>
      <c r="DZ242" s="40"/>
      <c r="EA242" s="40"/>
      <c r="EB242" s="40"/>
      <c r="EC242" s="40"/>
      <c r="ED242" s="40"/>
      <c r="EE242" s="40"/>
      <c r="EF242" s="40"/>
      <c r="EG242" s="40"/>
      <c r="EH242" s="40"/>
      <c r="EI242" s="40"/>
      <c r="EJ242" s="40"/>
      <c r="EK242" s="40"/>
      <c r="EL242" s="40"/>
      <c r="EM242" s="40"/>
      <c r="EN242" s="40"/>
      <c r="EO242" s="40"/>
      <c r="EP242" s="40"/>
      <c r="EQ242" s="40"/>
      <c r="ER242" s="40"/>
      <c r="ES242" s="40"/>
      <c r="ET242" s="40"/>
      <c r="EU242" s="40"/>
      <c r="EV242" s="40"/>
      <c r="EW242" s="40"/>
      <c r="EX242" s="40"/>
      <c r="EY242" s="40"/>
      <c r="EZ242" s="40"/>
      <c r="FA242" s="40"/>
      <c r="FB242" s="40"/>
      <c r="FC242" s="40"/>
      <c r="FD242" s="40"/>
      <c r="FE242" s="40"/>
      <c r="FF242" s="40"/>
      <c r="FG242" s="40"/>
      <c r="FH242" s="40"/>
      <c r="FI242" s="40"/>
      <c r="FJ242" s="40"/>
      <c r="FK242" s="40"/>
      <c r="FL242" s="40"/>
      <c r="FM242" s="40"/>
      <c r="FN242" s="40"/>
      <c r="FO242" s="40"/>
      <c r="FP242" s="40"/>
      <c r="FQ242" s="40"/>
      <c r="FR242" s="40"/>
      <c r="FS242" s="40"/>
      <c r="FT242" s="40"/>
      <c r="FU242" s="40"/>
      <c r="FV242" s="40"/>
      <c r="FW242" s="40"/>
      <c r="FX242" s="40"/>
      <c r="FY242" s="40"/>
      <c r="FZ242" s="40"/>
      <c r="GA242" s="40"/>
      <c r="GB242" s="40"/>
      <c r="GC242" s="40"/>
      <c r="GD242" s="40"/>
      <c r="GE242" s="40"/>
      <c r="GF242" s="40"/>
      <c r="GG242" s="40"/>
      <c r="GH242" s="40"/>
    </row>
    <row r="243" spans="1:190" ht="51">
      <c r="A243" s="95"/>
      <c r="B243" s="31"/>
      <c r="C243" s="32"/>
      <c r="D243" s="42" t="s">
        <v>202</v>
      </c>
      <c r="E243" s="44">
        <v>2910</v>
      </c>
      <c r="F243" s="30">
        <v>1000</v>
      </c>
      <c r="G243" s="21">
        <f>SUM(H243+M243)</f>
        <v>1000</v>
      </c>
      <c r="H243" s="21">
        <v>1000</v>
      </c>
      <c r="I243" s="38">
        <v>1000</v>
      </c>
      <c r="J243" s="38"/>
      <c r="K243" s="33"/>
      <c r="L243" s="38"/>
      <c r="M243" s="21">
        <f>SUM(N243:S243)</f>
        <v>0</v>
      </c>
      <c r="N243" s="38"/>
      <c r="O243" s="38"/>
      <c r="P243" s="38"/>
      <c r="Q243" s="38"/>
      <c r="R243" s="38"/>
      <c r="S243" s="38"/>
      <c r="T243" s="22">
        <f t="shared" si="82"/>
        <v>1</v>
      </c>
      <c r="BW243" s="40"/>
      <c r="BX243" s="40"/>
      <c r="BY243" s="40"/>
      <c r="BZ243" s="40"/>
      <c r="CA243" s="40"/>
      <c r="CB243" s="40"/>
      <c r="CC243" s="40"/>
      <c r="CD243" s="40"/>
      <c r="CE243" s="40"/>
      <c r="CF243" s="40"/>
      <c r="CG243" s="40"/>
      <c r="CH243" s="40"/>
      <c r="CI243" s="40"/>
      <c r="CJ243" s="40"/>
      <c r="CK243" s="40"/>
      <c r="CL243" s="40"/>
      <c r="CM243" s="40"/>
      <c r="CN243" s="40"/>
      <c r="CO243" s="40"/>
      <c r="CP243" s="40"/>
      <c r="CQ243" s="40"/>
      <c r="CR243" s="40"/>
      <c r="CS243" s="40"/>
      <c r="CT243" s="40"/>
      <c r="CU243" s="40"/>
      <c r="CV243" s="40"/>
      <c r="CW243" s="40"/>
      <c r="CX243" s="40"/>
      <c r="CY243" s="40"/>
      <c r="CZ243" s="40"/>
      <c r="DA243" s="40"/>
      <c r="DB243" s="40"/>
      <c r="DC243" s="40"/>
      <c r="DD243" s="40"/>
      <c r="DE243" s="40"/>
      <c r="DF243" s="40"/>
      <c r="DG243" s="40"/>
      <c r="DH243" s="40"/>
      <c r="DI243" s="40"/>
      <c r="DJ243" s="40"/>
      <c r="DK243" s="40"/>
      <c r="DL243" s="40"/>
      <c r="DM243" s="40"/>
      <c r="DN243" s="40"/>
      <c r="DO243" s="40"/>
      <c r="DP243" s="40"/>
      <c r="DQ243" s="40"/>
      <c r="DR243" s="40"/>
      <c r="DS243" s="40"/>
      <c r="DT243" s="40"/>
      <c r="DU243" s="40"/>
      <c r="DV243" s="40"/>
      <c r="DW243" s="40"/>
      <c r="DX243" s="40"/>
      <c r="DY243" s="40"/>
      <c r="DZ243" s="40"/>
      <c r="EA243" s="40"/>
      <c r="EB243" s="40"/>
      <c r="EC243" s="40"/>
      <c r="ED243" s="40"/>
      <c r="EE243" s="40"/>
      <c r="EF243" s="40"/>
      <c r="EG243" s="40"/>
      <c r="EH243" s="40"/>
      <c r="EI243" s="40"/>
      <c r="EJ243" s="40"/>
      <c r="EK243" s="40"/>
      <c r="EL243" s="40"/>
      <c r="EM243" s="40"/>
      <c r="EN243" s="40"/>
      <c r="EO243" s="40"/>
      <c r="EP243" s="40"/>
      <c r="EQ243" s="40"/>
      <c r="ER243" s="40"/>
      <c r="ES243" s="40"/>
      <c r="ET243" s="40"/>
      <c r="EU243" s="40"/>
      <c r="EV243" s="40"/>
      <c r="EW243" s="40"/>
      <c r="EX243" s="40"/>
      <c r="EY243" s="40"/>
      <c r="EZ243" s="40"/>
      <c r="FA243" s="40"/>
      <c r="FB243" s="40"/>
      <c r="FC243" s="40"/>
      <c r="FD243" s="40"/>
      <c r="FE243" s="40"/>
      <c r="FF243" s="40"/>
      <c r="FG243" s="40"/>
      <c r="FH243" s="40"/>
      <c r="FI243" s="40"/>
      <c r="FJ243" s="40"/>
      <c r="FK243" s="40"/>
      <c r="FL243" s="40"/>
      <c r="FM243" s="40"/>
      <c r="FN243" s="40"/>
      <c r="FO243" s="40"/>
      <c r="FP243" s="40"/>
      <c r="FQ243" s="40"/>
      <c r="FR243" s="40"/>
      <c r="FS243" s="40"/>
      <c r="FT243" s="40"/>
      <c r="FU243" s="40"/>
      <c r="FV243" s="40"/>
      <c r="FW243" s="40"/>
      <c r="FX243" s="40"/>
      <c r="FY243" s="40"/>
      <c r="FZ243" s="40"/>
      <c r="GA243" s="40"/>
      <c r="GB243" s="40"/>
      <c r="GC243" s="40"/>
      <c r="GD243" s="40"/>
      <c r="GE243" s="40"/>
      <c r="GF243" s="40"/>
      <c r="GG243" s="40"/>
      <c r="GH243" s="40"/>
    </row>
    <row r="244" spans="1:190" ht="38.25">
      <c r="A244" s="95"/>
      <c r="B244" s="45"/>
      <c r="C244" s="46">
        <v>85214</v>
      </c>
      <c r="D244" s="28" t="s">
        <v>205</v>
      </c>
      <c r="E244" s="47"/>
      <c r="F244" s="21">
        <f>SUM(F245:F246)</f>
        <v>1906500</v>
      </c>
      <c r="G244" s="21">
        <f aca="true" t="shared" si="88" ref="G244:S244">SUM(G245:G246)</f>
        <v>1471500</v>
      </c>
      <c r="H244" s="21">
        <f t="shared" si="88"/>
        <v>1471500</v>
      </c>
      <c r="I244" s="21">
        <f t="shared" si="88"/>
        <v>1471500</v>
      </c>
      <c r="J244" s="21">
        <f t="shared" si="88"/>
        <v>0</v>
      </c>
      <c r="K244" s="21">
        <f t="shared" si="88"/>
        <v>0</v>
      </c>
      <c r="L244" s="21">
        <f t="shared" si="88"/>
        <v>0</v>
      </c>
      <c r="M244" s="21">
        <f t="shared" si="88"/>
        <v>0</v>
      </c>
      <c r="N244" s="21">
        <f t="shared" si="88"/>
        <v>0</v>
      </c>
      <c r="O244" s="21">
        <f t="shared" si="88"/>
        <v>0</v>
      </c>
      <c r="P244" s="21">
        <f t="shared" si="88"/>
        <v>0</v>
      </c>
      <c r="Q244" s="21">
        <f t="shared" si="88"/>
        <v>0</v>
      </c>
      <c r="R244" s="21">
        <f t="shared" si="88"/>
        <v>0</v>
      </c>
      <c r="S244" s="21">
        <f t="shared" si="88"/>
        <v>0</v>
      </c>
      <c r="T244" s="22">
        <f t="shared" si="82"/>
        <v>0.7718332022029898</v>
      </c>
      <c r="BW244" s="48"/>
      <c r="BX244" s="48"/>
      <c r="BY244" s="48"/>
      <c r="BZ244" s="48"/>
      <c r="CA244" s="48"/>
      <c r="CB244" s="48"/>
      <c r="CC244" s="48"/>
      <c r="CD244" s="48"/>
      <c r="CE244" s="48"/>
      <c r="CF244" s="48"/>
      <c r="CG244" s="48"/>
      <c r="CH244" s="48"/>
      <c r="CI244" s="48"/>
      <c r="CJ244" s="48"/>
      <c r="CK244" s="48"/>
      <c r="CL244" s="48"/>
      <c r="CM244" s="48"/>
      <c r="CN244" s="48"/>
      <c r="CO244" s="48"/>
      <c r="CP244" s="48"/>
      <c r="CQ244" s="48"/>
      <c r="CR244" s="48"/>
      <c r="CS244" s="48"/>
      <c r="CT244" s="48"/>
      <c r="CU244" s="48"/>
      <c r="CV244" s="48"/>
      <c r="CW244" s="48"/>
      <c r="CX244" s="48"/>
      <c r="CY244" s="48"/>
      <c r="CZ244" s="48"/>
      <c r="DA244" s="48"/>
      <c r="DB244" s="48"/>
      <c r="DC244" s="48"/>
      <c r="DD244" s="48"/>
      <c r="DE244" s="48"/>
      <c r="DF244" s="48"/>
      <c r="DG244" s="48"/>
      <c r="DH244" s="48"/>
      <c r="DI244" s="48"/>
      <c r="DJ244" s="48"/>
      <c r="DK244" s="48"/>
      <c r="DL244" s="48"/>
      <c r="DM244" s="48"/>
      <c r="DN244" s="48"/>
      <c r="DO244" s="48"/>
      <c r="DP244" s="48"/>
      <c r="DQ244" s="48"/>
      <c r="DR244" s="48"/>
      <c r="DS244" s="48"/>
      <c r="DT244" s="48"/>
      <c r="DU244" s="48"/>
      <c r="DV244" s="48"/>
      <c r="DW244" s="48"/>
      <c r="DX244" s="48"/>
      <c r="DY244" s="48"/>
      <c r="DZ244" s="48"/>
      <c r="EA244" s="48"/>
      <c r="EB244" s="48"/>
      <c r="EC244" s="48"/>
      <c r="ED244" s="48"/>
      <c r="EE244" s="48"/>
      <c r="EF244" s="48"/>
      <c r="EG244" s="48"/>
      <c r="EH244" s="48"/>
      <c r="EI244" s="48"/>
      <c r="EJ244" s="48"/>
      <c r="EK244" s="48"/>
      <c r="EL244" s="48"/>
      <c r="EM244" s="48"/>
      <c r="EN244" s="48"/>
      <c r="EO244" s="48"/>
      <c r="EP244" s="48"/>
      <c r="EQ244" s="48"/>
      <c r="ER244" s="48"/>
      <c r="ES244" s="48"/>
      <c r="ET244" s="48"/>
      <c r="EU244" s="48"/>
      <c r="EV244" s="48"/>
      <c r="EW244" s="48"/>
      <c r="EX244" s="48"/>
      <c r="EY244" s="48"/>
      <c r="EZ244" s="48"/>
      <c r="FA244" s="48"/>
      <c r="FB244" s="48"/>
      <c r="FC244" s="48"/>
      <c r="FD244" s="48"/>
      <c r="FE244" s="48"/>
      <c r="FF244" s="48"/>
      <c r="FG244" s="48"/>
      <c r="FH244" s="48"/>
      <c r="FI244" s="48"/>
      <c r="FJ244" s="48"/>
      <c r="FK244" s="48"/>
      <c r="FL244" s="48"/>
      <c r="FM244" s="48"/>
      <c r="FN244" s="48"/>
      <c r="FO244" s="48"/>
      <c r="FP244" s="48"/>
      <c r="FQ244" s="48"/>
      <c r="FR244" s="48"/>
      <c r="FS244" s="48"/>
      <c r="FT244" s="48"/>
      <c r="FU244" s="48"/>
      <c r="FV244" s="48"/>
      <c r="FW244" s="48"/>
      <c r="FX244" s="48"/>
      <c r="FY244" s="48"/>
      <c r="FZ244" s="48"/>
      <c r="GA244" s="48"/>
      <c r="GB244" s="48"/>
      <c r="GC244" s="48"/>
      <c r="GD244" s="48"/>
      <c r="GE244" s="48"/>
      <c r="GF244" s="48"/>
      <c r="GG244" s="48"/>
      <c r="GH244" s="48"/>
    </row>
    <row r="245" spans="1:190" ht="38.25">
      <c r="A245" s="95"/>
      <c r="B245" s="31"/>
      <c r="C245" s="32"/>
      <c r="D245" s="23" t="s">
        <v>206</v>
      </c>
      <c r="E245" s="24" t="s">
        <v>176</v>
      </c>
      <c r="F245" s="30">
        <v>1906000</v>
      </c>
      <c r="G245" s="21">
        <f>SUM(H245+M245)</f>
        <v>1471000</v>
      </c>
      <c r="H245" s="21">
        <f>SUM(I245:L245)</f>
        <v>1471000</v>
      </c>
      <c r="I245" s="38">
        <v>1471000</v>
      </c>
      <c r="J245" s="38">
        <v>0</v>
      </c>
      <c r="K245" s="33"/>
      <c r="L245" s="38"/>
      <c r="M245" s="21">
        <f>SUM(N245:S245)</f>
        <v>0</v>
      </c>
      <c r="N245" s="38"/>
      <c r="O245" s="38"/>
      <c r="P245" s="38"/>
      <c r="Q245" s="38"/>
      <c r="R245" s="38"/>
      <c r="S245" s="38"/>
      <c r="T245" s="22">
        <f>IF(F245&lt;&gt;0,G245/F245,"")</f>
        <v>0.7717733473242392</v>
      </c>
      <c r="BW245" s="40"/>
      <c r="BX245" s="40"/>
      <c r="BY245" s="40"/>
      <c r="BZ245" s="40"/>
      <c r="CA245" s="40"/>
      <c r="CB245" s="40"/>
      <c r="CC245" s="40"/>
      <c r="CD245" s="40"/>
      <c r="CE245" s="40"/>
      <c r="CF245" s="40"/>
      <c r="CG245" s="40"/>
      <c r="CH245" s="40"/>
      <c r="CI245" s="40"/>
      <c r="CJ245" s="40"/>
      <c r="CK245" s="40"/>
      <c r="CL245" s="40"/>
      <c r="CM245" s="40"/>
      <c r="CN245" s="40"/>
      <c r="CO245" s="40"/>
      <c r="CP245" s="40"/>
      <c r="CQ245" s="40"/>
      <c r="CR245" s="40"/>
      <c r="CS245" s="40"/>
      <c r="CT245" s="40"/>
      <c r="CU245" s="40"/>
      <c r="CV245" s="40"/>
      <c r="CW245" s="40"/>
      <c r="CX245" s="40"/>
      <c r="CY245" s="40"/>
      <c r="CZ245" s="40"/>
      <c r="DA245" s="40"/>
      <c r="DB245" s="40"/>
      <c r="DC245" s="40"/>
      <c r="DD245" s="40"/>
      <c r="DE245" s="40"/>
      <c r="DF245" s="40"/>
      <c r="DG245" s="40"/>
      <c r="DH245" s="40"/>
      <c r="DI245" s="40"/>
      <c r="DJ245" s="40"/>
      <c r="DK245" s="40"/>
      <c r="DL245" s="40"/>
      <c r="DM245" s="40"/>
      <c r="DN245" s="40"/>
      <c r="DO245" s="40"/>
      <c r="DP245" s="40"/>
      <c r="DQ245" s="40"/>
      <c r="DR245" s="40"/>
      <c r="DS245" s="40"/>
      <c r="DT245" s="40"/>
      <c r="DU245" s="40"/>
      <c r="DV245" s="40"/>
      <c r="DW245" s="40"/>
      <c r="DX245" s="40"/>
      <c r="DY245" s="40"/>
      <c r="DZ245" s="40"/>
      <c r="EA245" s="40"/>
      <c r="EB245" s="40"/>
      <c r="EC245" s="40"/>
      <c r="ED245" s="40"/>
      <c r="EE245" s="40"/>
      <c r="EF245" s="40"/>
      <c r="EG245" s="40"/>
      <c r="EH245" s="40"/>
      <c r="EI245" s="40"/>
      <c r="EJ245" s="40"/>
      <c r="EK245" s="40"/>
      <c r="EL245" s="40"/>
      <c r="EM245" s="40"/>
      <c r="EN245" s="40"/>
      <c r="EO245" s="40"/>
      <c r="EP245" s="40"/>
      <c r="EQ245" s="40"/>
      <c r="ER245" s="40"/>
      <c r="ES245" s="40"/>
      <c r="ET245" s="40"/>
      <c r="EU245" s="40"/>
      <c r="EV245" s="40"/>
      <c r="EW245" s="40"/>
      <c r="EX245" s="40"/>
      <c r="EY245" s="40"/>
      <c r="EZ245" s="40"/>
      <c r="FA245" s="40"/>
      <c r="FB245" s="40"/>
      <c r="FC245" s="40"/>
      <c r="FD245" s="40"/>
      <c r="FE245" s="40"/>
      <c r="FF245" s="40"/>
      <c r="FG245" s="40"/>
      <c r="FH245" s="40"/>
      <c r="FI245" s="40"/>
      <c r="FJ245" s="40"/>
      <c r="FK245" s="40"/>
      <c r="FL245" s="40"/>
      <c r="FM245" s="40"/>
      <c r="FN245" s="40"/>
      <c r="FO245" s="40"/>
      <c r="FP245" s="40"/>
      <c r="FQ245" s="40"/>
      <c r="FR245" s="40"/>
      <c r="FS245" s="40"/>
      <c r="FT245" s="40"/>
      <c r="FU245" s="40"/>
      <c r="FV245" s="40"/>
      <c r="FW245" s="40"/>
      <c r="FX245" s="40"/>
      <c r="FY245" s="40"/>
      <c r="FZ245" s="40"/>
      <c r="GA245" s="40"/>
      <c r="GB245" s="40"/>
      <c r="GC245" s="40"/>
      <c r="GD245" s="40"/>
      <c r="GE245" s="40"/>
      <c r="GF245" s="40"/>
      <c r="GG245" s="40"/>
      <c r="GH245" s="40"/>
    </row>
    <row r="246" spans="1:190" ht="51">
      <c r="A246" s="95">
        <v>11</v>
      </c>
      <c r="B246" s="31"/>
      <c r="C246" s="32"/>
      <c r="D246" s="42" t="s">
        <v>202</v>
      </c>
      <c r="E246" s="43">
        <v>2910</v>
      </c>
      <c r="F246" s="30">
        <v>500</v>
      </c>
      <c r="G246" s="21">
        <f>SUM(H246+M246)</f>
        <v>500</v>
      </c>
      <c r="H246" s="21">
        <v>500</v>
      </c>
      <c r="I246" s="38">
        <v>500</v>
      </c>
      <c r="J246" s="38"/>
      <c r="K246" s="33"/>
      <c r="L246" s="38"/>
      <c r="M246" s="21">
        <f>SUM(N246:S246)</f>
        <v>0</v>
      </c>
      <c r="N246" s="38"/>
      <c r="O246" s="38"/>
      <c r="P246" s="38"/>
      <c r="Q246" s="38"/>
      <c r="R246" s="38"/>
      <c r="S246" s="38"/>
      <c r="T246" s="22">
        <f t="shared" si="82"/>
        <v>1</v>
      </c>
      <c r="BW246" s="40"/>
      <c r="BX246" s="40"/>
      <c r="BY246" s="40"/>
      <c r="BZ246" s="40"/>
      <c r="CA246" s="40"/>
      <c r="CB246" s="40"/>
      <c r="CC246" s="40"/>
      <c r="CD246" s="40"/>
      <c r="CE246" s="40"/>
      <c r="CF246" s="40"/>
      <c r="CG246" s="40"/>
      <c r="CH246" s="40"/>
      <c r="CI246" s="40"/>
      <c r="CJ246" s="40"/>
      <c r="CK246" s="40"/>
      <c r="CL246" s="40"/>
      <c r="CM246" s="40"/>
      <c r="CN246" s="40"/>
      <c r="CO246" s="40"/>
      <c r="CP246" s="40"/>
      <c r="CQ246" s="40"/>
      <c r="CR246" s="40"/>
      <c r="CS246" s="40"/>
      <c r="CT246" s="40"/>
      <c r="CU246" s="40"/>
      <c r="CV246" s="40"/>
      <c r="CW246" s="40"/>
      <c r="CX246" s="40"/>
      <c r="CY246" s="40"/>
      <c r="CZ246" s="40"/>
      <c r="DA246" s="40"/>
      <c r="DB246" s="40"/>
      <c r="DC246" s="40"/>
      <c r="DD246" s="40"/>
      <c r="DE246" s="40"/>
      <c r="DF246" s="40"/>
      <c r="DG246" s="40"/>
      <c r="DH246" s="40"/>
      <c r="DI246" s="40"/>
      <c r="DJ246" s="40"/>
      <c r="DK246" s="40"/>
      <c r="DL246" s="40"/>
      <c r="DM246" s="40"/>
      <c r="DN246" s="40"/>
      <c r="DO246" s="40"/>
      <c r="DP246" s="40"/>
      <c r="DQ246" s="40"/>
      <c r="DR246" s="40"/>
      <c r="DS246" s="40"/>
      <c r="DT246" s="40"/>
      <c r="DU246" s="40"/>
      <c r="DV246" s="40"/>
      <c r="DW246" s="40"/>
      <c r="DX246" s="40"/>
      <c r="DY246" s="40"/>
      <c r="DZ246" s="40"/>
      <c r="EA246" s="40"/>
      <c r="EB246" s="40"/>
      <c r="EC246" s="40"/>
      <c r="ED246" s="40"/>
      <c r="EE246" s="40"/>
      <c r="EF246" s="40"/>
      <c r="EG246" s="40"/>
      <c r="EH246" s="40"/>
      <c r="EI246" s="40"/>
      <c r="EJ246" s="40"/>
      <c r="EK246" s="40"/>
      <c r="EL246" s="40"/>
      <c r="EM246" s="40"/>
      <c r="EN246" s="40"/>
      <c r="EO246" s="40"/>
      <c r="EP246" s="40"/>
      <c r="EQ246" s="40"/>
      <c r="ER246" s="40"/>
      <c r="ES246" s="40"/>
      <c r="ET246" s="40"/>
      <c r="EU246" s="40"/>
      <c r="EV246" s="40"/>
      <c r="EW246" s="40"/>
      <c r="EX246" s="40"/>
      <c r="EY246" s="40"/>
      <c r="EZ246" s="40"/>
      <c r="FA246" s="40"/>
      <c r="FB246" s="40"/>
      <c r="FC246" s="40"/>
      <c r="FD246" s="40"/>
      <c r="FE246" s="40"/>
      <c r="FF246" s="40"/>
      <c r="FG246" s="40"/>
      <c r="FH246" s="40"/>
      <c r="FI246" s="40"/>
      <c r="FJ246" s="40"/>
      <c r="FK246" s="40"/>
      <c r="FL246" s="40"/>
      <c r="FM246" s="40"/>
      <c r="FN246" s="40"/>
      <c r="FO246" s="40"/>
      <c r="FP246" s="40"/>
      <c r="FQ246" s="40"/>
      <c r="FR246" s="40"/>
      <c r="FS246" s="40"/>
      <c r="FT246" s="40"/>
      <c r="FU246" s="40"/>
      <c r="FV246" s="40"/>
      <c r="FW246" s="40"/>
      <c r="FX246" s="40"/>
      <c r="FY246" s="40"/>
      <c r="FZ246" s="40"/>
      <c r="GA246" s="40"/>
      <c r="GB246" s="40"/>
      <c r="GC246" s="40"/>
      <c r="GD246" s="40"/>
      <c r="GE246" s="40"/>
      <c r="GF246" s="40"/>
      <c r="GG246" s="40"/>
      <c r="GH246" s="40"/>
    </row>
    <row r="247" spans="1:190" ht="14.25">
      <c r="A247" s="95"/>
      <c r="B247" s="31"/>
      <c r="C247" s="32" t="s">
        <v>207</v>
      </c>
      <c r="D247" s="23" t="s">
        <v>208</v>
      </c>
      <c r="E247" s="24"/>
      <c r="F247" s="30">
        <f aca="true" t="shared" si="89" ref="F247:O247">SUM(F248:F249)</f>
        <v>1014000</v>
      </c>
      <c r="G247" s="30">
        <f t="shared" si="89"/>
        <v>987000</v>
      </c>
      <c r="H247" s="30">
        <f t="shared" si="89"/>
        <v>987000</v>
      </c>
      <c r="I247" s="30">
        <f t="shared" si="89"/>
        <v>987000</v>
      </c>
      <c r="J247" s="30">
        <f t="shared" si="89"/>
        <v>0</v>
      </c>
      <c r="K247" s="30">
        <f t="shared" si="89"/>
        <v>0</v>
      </c>
      <c r="L247" s="30">
        <f t="shared" si="89"/>
        <v>0</v>
      </c>
      <c r="M247" s="30">
        <f t="shared" si="89"/>
        <v>0</v>
      </c>
      <c r="N247" s="30">
        <f t="shared" si="89"/>
        <v>0</v>
      </c>
      <c r="O247" s="30">
        <f t="shared" si="89"/>
        <v>0</v>
      </c>
      <c r="P247" s="30"/>
      <c r="Q247" s="30"/>
      <c r="R247" s="30"/>
      <c r="S247" s="30">
        <f>SUM(S248:S249)</f>
        <v>0</v>
      </c>
      <c r="T247" s="22">
        <f t="shared" si="82"/>
        <v>0.9733727810650887</v>
      </c>
      <c r="BW247" s="40"/>
      <c r="BX247" s="40"/>
      <c r="BY247" s="40"/>
      <c r="BZ247" s="40"/>
      <c r="CA247" s="40"/>
      <c r="CB247" s="40"/>
      <c r="CC247" s="40"/>
      <c r="CD247" s="40"/>
      <c r="CE247" s="40"/>
      <c r="CF247" s="40"/>
      <c r="CG247" s="40"/>
      <c r="CH247" s="40"/>
      <c r="CI247" s="40"/>
      <c r="CJ247" s="40"/>
      <c r="CK247" s="40"/>
      <c r="CL247" s="40"/>
      <c r="CM247" s="40"/>
      <c r="CN247" s="40"/>
      <c r="CO247" s="40"/>
      <c r="CP247" s="40"/>
      <c r="CQ247" s="40"/>
      <c r="CR247" s="40"/>
      <c r="CS247" s="40"/>
      <c r="CT247" s="40"/>
      <c r="CU247" s="40"/>
      <c r="CV247" s="40"/>
      <c r="CW247" s="40"/>
      <c r="CX247" s="40"/>
      <c r="CY247" s="40"/>
      <c r="CZ247" s="40"/>
      <c r="DA247" s="40"/>
      <c r="DB247" s="40"/>
      <c r="DC247" s="40"/>
      <c r="DD247" s="40"/>
      <c r="DE247" s="40"/>
      <c r="DF247" s="40"/>
      <c r="DG247" s="40"/>
      <c r="DH247" s="40"/>
      <c r="DI247" s="40"/>
      <c r="DJ247" s="40"/>
      <c r="DK247" s="40"/>
      <c r="DL247" s="40"/>
      <c r="DM247" s="40"/>
      <c r="DN247" s="40"/>
      <c r="DO247" s="40"/>
      <c r="DP247" s="40"/>
      <c r="DQ247" s="40"/>
      <c r="DR247" s="40"/>
      <c r="DS247" s="40"/>
      <c r="DT247" s="40"/>
      <c r="DU247" s="40"/>
      <c r="DV247" s="40"/>
      <c r="DW247" s="40"/>
      <c r="DX247" s="40"/>
      <c r="DY247" s="40"/>
      <c r="DZ247" s="40"/>
      <c r="EA247" s="40"/>
      <c r="EB247" s="40"/>
      <c r="EC247" s="40"/>
      <c r="ED247" s="40"/>
      <c r="EE247" s="40"/>
      <c r="EF247" s="40"/>
      <c r="EG247" s="40"/>
      <c r="EH247" s="40"/>
      <c r="EI247" s="40"/>
      <c r="EJ247" s="40"/>
      <c r="EK247" s="40"/>
      <c r="EL247" s="40"/>
      <c r="EM247" s="40"/>
      <c r="EN247" s="40"/>
      <c r="EO247" s="40"/>
      <c r="EP247" s="40"/>
      <c r="EQ247" s="40"/>
      <c r="ER247" s="40"/>
      <c r="ES247" s="40"/>
      <c r="ET247" s="40"/>
      <c r="EU247" s="40"/>
      <c r="EV247" s="40"/>
      <c r="EW247" s="40"/>
      <c r="EX247" s="40"/>
      <c r="EY247" s="40"/>
      <c r="EZ247" s="40"/>
      <c r="FA247" s="40"/>
      <c r="FB247" s="40"/>
      <c r="FC247" s="40"/>
      <c r="FD247" s="40"/>
      <c r="FE247" s="40"/>
      <c r="FF247" s="40"/>
      <c r="FG247" s="40"/>
      <c r="FH247" s="40"/>
      <c r="FI247" s="40"/>
      <c r="FJ247" s="40"/>
      <c r="FK247" s="40"/>
      <c r="FL247" s="40"/>
      <c r="FM247" s="40"/>
      <c r="FN247" s="40"/>
      <c r="FO247" s="40"/>
      <c r="FP247" s="40"/>
      <c r="FQ247" s="40"/>
      <c r="FR247" s="40"/>
      <c r="FS247" s="40"/>
      <c r="FT247" s="40"/>
      <c r="FU247" s="40"/>
      <c r="FV247" s="40"/>
      <c r="FW247" s="40"/>
      <c r="FX247" s="40"/>
      <c r="FY247" s="40"/>
      <c r="FZ247" s="40"/>
      <c r="GA247" s="40"/>
      <c r="GB247" s="40"/>
      <c r="GC247" s="40"/>
      <c r="GD247" s="40"/>
      <c r="GE247" s="40"/>
      <c r="GF247" s="40"/>
      <c r="GG247" s="40"/>
      <c r="GH247" s="40"/>
    </row>
    <row r="248" spans="1:190" ht="38.25">
      <c r="A248" s="95"/>
      <c r="B248" s="31"/>
      <c r="C248" s="32"/>
      <c r="D248" s="23" t="s">
        <v>206</v>
      </c>
      <c r="E248" s="24" t="s">
        <v>176</v>
      </c>
      <c r="F248" s="30">
        <v>1004000</v>
      </c>
      <c r="G248" s="21">
        <f>SUM(H248+M248)</f>
        <v>977000</v>
      </c>
      <c r="H248" s="21">
        <f>SUM(I248:L248)</f>
        <v>977000</v>
      </c>
      <c r="I248" s="38">
        <v>977000</v>
      </c>
      <c r="J248" s="38">
        <v>0</v>
      </c>
      <c r="K248" s="33"/>
      <c r="L248" s="38"/>
      <c r="M248" s="21">
        <f>SUM(N248:S248)</f>
        <v>0</v>
      </c>
      <c r="N248" s="38"/>
      <c r="O248" s="38"/>
      <c r="P248" s="38"/>
      <c r="Q248" s="38"/>
      <c r="R248" s="38"/>
      <c r="S248" s="38"/>
      <c r="T248" s="22">
        <f t="shared" si="82"/>
        <v>0.9731075697211156</v>
      </c>
      <c r="BW248" s="40"/>
      <c r="BX248" s="40"/>
      <c r="BY248" s="40"/>
      <c r="BZ248" s="40"/>
      <c r="CA248" s="40"/>
      <c r="CB248" s="40"/>
      <c r="CC248" s="40"/>
      <c r="CD248" s="40"/>
      <c r="CE248" s="40"/>
      <c r="CF248" s="40"/>
      <c r="CG248" s="40"/>
      <c r="CH248" s="40"/>
      <c r="CI248" s="40"/>
      <c r="CJ248" s="40"/>
      <c r="CK248" s="40"/>
      <c r="CL248" s="40"/>
      <c r="CM248" s="40"/>
      <c r="CN248" s="40"/>
      <c r="CO248" s="40"/>
      <c r="CP248" s="40"/>
      <c r="CQ248" s="40"/>
      <c r="CR248" s="40"/>
      <c r="CS248" s="40"/>
      <c r="CT248" s="40"/>
      <c r="CU248" s="40"/>
      <c r="CV248" s="40"/>
      <c r="CW248" s="40"/>
      <c r="CX248" s="40"/>
      <c r="CY248" s="40"/>
      <c r="CZ248" s="40"/>
      <c r="DA248" s="40"/>
      <c r="DB248" s="40"/>
      <c r="DC248" s="40"/>
      <c r="DD248" s="40"/>
      <c r="DE248" s="40"/>
      <c r="DF248" s="40"/>
      <c r="DG248" s="40"/>
      <c r="DH248" s="40"/>
      <c r="DI248" s="40"/>
      <c r="DJ248" s="40"/>
      <c r="DK248" s="40"/>
      <c r="DL248" s="40"/>
      <c r="DM248" s="40"/>
      <c r="DN248" s="40"/>
      <c r="DO248" s="40"/>
      <c r="DP248" s="40"/>
      <c r="DQ248" s="40"/>
      <c r="DR248" s="40"/>
      <c r="DS248" s="40"/>
      <c r="DT248" s="40"/>
      <c r="DU248" s="40"/>
      <c r="DV248" s="40"/>
      <c r="DW248" s="40"/>
      <c r="DX248" s="40"/>
      <c r="DY248" s="40"/>
      <c r="DZ248" s="40"/>
      <c r="EA248" s="40"/>
      <c r="EB248" s="40"/>
      <c r="EC248" s="40"/>
      <c r="ED248" s="40"/>
      <c r="EE248" s="40"/>
      <c r="EF248" s="40"/>
      <c r="EG248" s="40"/>
      <c r="EH248" s="40"/>
      <c r="EI248" s="40"/>
      <c r="EJ248" s="40"/>
      <c r="EK248" s="40"/>
      <c r="EL248" s="40"/>
      <c r="EM248" s="40"/>
      <c r="EN248" s="40"/>
      <c r="EO248" s="40"/>
      <c r="EP248" s="40"/>
      <c r="EQ248" s="40"/>
      <c r="ER248" s="40"/>
      <c r="ES248" s="40"/>
      <c r="ET248" s="40"/>
      <c r="EU248" s="40"/>
      <c r="EV248" s="40"/>
      <c r="EW248" s="40"/>
      <c r="EX248" s="40"/>
      <c r="EY248" s="40"/>
      <c r="EZ248" s="40"/>
      <c r="FA248" s="40"/>
      <c r="FB248" s="40"/>
      <c r="FC248" s="40"/>
      <c r="FD248" s="40"/>
      <c r="FE248" s="40"/>
      <c r="FF248" s="40"/>
      <c r="FG248" s="40"/>
      <c r="FH248" s="40"/>
      <c r="FI248" s="40"/>
      <c r="FJ248" s="40"/>
      <c r="FK248" s="40"/>
      <c r="FL248" s="40"/>
      <c r="FM248" s="40"/>
      <c r="FN248" s="40"/>
      <c r="FO248" s="40"/>
      <c r="FP248" s="40"/>
      <c r="FQ248" s="40"/>
      <c r="FR248" s="40"/>
      <c r="FS248" s="40"/>
      <c r="FT248" s="40"/>
      <c r="FU248" s="40"/>
      <c r="FV248" s="40"/>
      <c r="FW248" s="40"/>
      <c r="FX248" s="40"/>
      <c r="FY248" s="40"/>
      <c r="FZ248" s="40"/>
      <c r="GA248" s="40"/>
      <c r="GB248" s="40"/>
      <c r="GC248" s="40"/>
      <c r="GD248" s="40"/>
      <c r="GE248" s="40"/>
      <c r="GF248" s="40"/>
      <c r="GG248" s="40"/>
      <c r="GH248" s="40"/>
    </row>
    <row r="249" spans="1:190" ht="51">
      <c r="A249" s="95"/>
      <c r="B249" s="31"/>
      <c r="C249" s="32"/>
      <c r="D249" s="42" t="s">
        <v>202</v>
      </c>
      <c r="E249" s="43">
        <v>2910</v>
      </c>
      <c r="F249" s="30">
        <v>10000</v>
      </c>
      <c r="G249" s="21">
        <f>SUM(H249+M249)</f>
        <v>10000</v>
      </c>
      <c r="H249" s="21">
        <v>10000</v>
      </c>
      <c r="I249" s="38">
        <v>10000</v>
      </c>
      <c r="J249" s="38"/>
      <c r="K249" s="33"/>
      <c r="L249" s="38"/>
      <c r="M249" s="21">
        <f>SUM(N249:S249)</f>
        <v>0</v>
      </c>
      <c r="N249" s="38"/>
      <c r="O249" s="38"/>
      <c r="P249" s="38"/>
      <c r="Q249" s="38"/>
      <c r="R249" s="38"/>
      <c r="S249" s="38"/>
      <c r="T249" s="22">
        <f t="shared" si="82"/>
        <v>1</v>
      </c>
      <c r="BW249" s="40"/>
      <c r="BX249" s="40"/>
      <c r="BY249" s="40"/>
      <c r="BZ249" s="40"/>
      <c r="CA249" s="40"/>
      <c r="CB249" s="40"/>
      <c r="CC249" s="40"/>
      <c r="CD249" s="40"/>
      <c r="CE249" s="40"/>
      <c r="CF249" s="40"/>
      <c r="CG249" s="40"/>
      <c r="CH249" s="40"/>
      <c r="CI249" s="40"/>
      <c r="CJ249" s="40"/>
      <c r="CK249" s="40"/>
      <c r="CL249" s="40"/>
      <c r="CM249" s="40"/>
      <c r="CN249" s="40"/>
      <c r="CO249" s="40"/>
      <c r="CP249" s="40"/>
      <c r="CQ249" s="40"/>
      <c r="CR249" s="40"/>
      <c r="CS249" s="40"/>
      <c r="CT249" s="40"/>
      <c r="CU249" s="40"/>
      <c r="CV249" s="40"/>
      <c r="CW249" s="40"/>
      <c r="CX249" s="40"/>
      <c r="CY249" s="40"/>
      <c r="CZ249" s="40"/>
      <c r="DA249" s="40"/>
      <c r="DB249" s="40"/>
      <c r="DC249" s="40"/>
      <c r="DD249" s="40"/>
      <c r="DE249" s="40"/>
      <c r="DF249" s="40"/>
      <c r="DG249" s="40"/>
      <c r="DH249" s="40"/>
      <c r="DI249" s="40"/>
      <c r="DJ249" s="40"/>
      <c r="DK249" s="40"/>
      <c r="DL249" s="40"/>
      <c r="DM249" s="40"/>
      <c r="DN249" s="40"/>
      <c r="DO249" s="40"/>
      <c r="DP249" s="40"/>
      <c r="DQ249" s="40"/>
      <c r="DR249" s="40"/>
      <c r="DS249" s="40"/>
      <c r="DT249" s="40"/>
      <c r="DU249" s="40"/>
      <c r="DV249" s="40"/>
      <c r="DW249" s="40"/>
      <c r="DX249" s="40"/>
      <c r="DY249" s="40"/>
      <c r="DZ249" s="40"/>
      <c r="EA249" s="40"/>
      <c r="EB249" s="40"/>
      <c r="EC249" s="40"/>
      <c r="ED249" s="40"/>
      <c r="EE249" s="40"/>
      <c r="EF249" s="40"/>
      <c r="EG249" s="40"/>
      <c r="EH249" s="40"/>
      <c r="EI249" s="40"/>
      <c r="EJ249" s="40"/>
      <c r="EK249" s="40"/>
      <c r="EL249" s="40"/>
      <c r="EM249" s="40"/>
      <c r="EN249" s="40"/>
      <c r="EO249" s="40"/>
      <c r="EP249" s="40"/>
      <c r="EQ249" s="40"/>
      <c r="ER249" s="40"/>
      <c r="ES249" s="40"/>
      <c r="ET249" s="40"/>
      <c r="EU249" s="40"/>
      <c r="EV249" s="40"/>
      <c r="EW249" s="40"/>
      <c r="EX249" s="40"/>
      <c r="EY249" s="40"/>
      <c r="EZ249" s="40"/>
      <c r="FA249" s="40"/>
      <c r="FB249" s="40"/>
      <c r="FC249" s="40"/>
      <c r="FD249" s="40"/>
      <c r="FE249" s="40"/>
      <c r="FF249" s="40"/>
      <c r="FG249" s="40"/>
      <c r="FH249" s="40"/>
      <c r="FI249" s="40"/>
      <c r="FJ249" s="40"/>
      <c r="FK249" s="40"/>
      <c r="FL249" s="40"/>
      <c r="FM249" s="40"/>
      <c r="FN249" s="40"/>
      <c r="FO249" s="40"/>
      <c r="FP249" s="40"/>
      <c r="FQ249" s="40"/>
      <c r="FR249" s="40"/>
      <c r="FS249" s="40"/>
      <c r="FT249" s="40"/>
      <c r="FU249" s="40"/>
      <c r="FV249" s="40"/>
      <c r="FW249" s="40"/>
      <c r="FX249" s="40"/>
      <c r="FY249" s="40"/>
      <c r="FZ249" s="40"/>
      <c r="GA249" s="40"/>
      <c r="GB249" s="40"/>
      <c r="GC249" s="40"/>
      <c r="GD249" s="40"/>
      <c r="GE249" s="40"/>
      <c r="GF249" s="40"/>
      <c r="GG249" s="40"/>
      <c r="GH249" s="40"/>
    </row>
    <row r="250" spans="1:190" ht="15">
      <c r="A250" s="95"/>
      <c r="B250" s="26"/>
      <c r="C250" s="27">
        <v>85219</v>
      </c>
      <c r="D250" s="28" t="s">
        <v>209</v>
      </c>
      <c r="E250" s="25"/>
      <c r="F250" s="30">
        <f aca="true" t="shared" si="90" ref="F250:O250">SUM(F251:F254)</f>
        <v>804129</v>
      </c>
      <c r="G250" s="30">
        <f t="shared" si="90"/>
        <v>797000</v>
      </c>
      <c r="H250" s="30">
        <f t="shared" si="90"/>
        <v>797000</v>
      </c>
      <c r="I250" s="30">
        <f t="shared" si="90"/>
        <v>797000</v>
      </c>
      <c r="J250" s="30">
        <f t="shared" si="90"/>
        <v>0</v>
      </c>
      <c r="K250" s="30">
        <f t="shared" si="90"/>
        <v>0</v>
      </c>
      <c r="L250" s="30">
        <f t="shared" si="90"/>
        <v>0</v>
      </c>
      <c r="M250" s="30">
        <f t="shared" si="90"/>
        <v>0</v>
      </c>
      <c r="N250" s="30">
        <f t="shared" si="90"/>
        <v>0</v>
      </c>
      <c r="O250" s="30">
        <f t="shared" si="90"/>
        <v>0</v>
      </c>
      <c r="P250" s="30"/>
      <c r="Q250" s="30"/>
      <c r="R250" s="30"/>
      <c r="S250" s="30">
        <f>SUM(S251:S254)</f>
        <v>0</v>
      </c>
      <c r="T250" s="22">
        <f t="shared" si="82"/>
        <v>0.991134507025614</v>
      </c>
      <c r="BW250" s="39"/>
      <c r="BX250" s="39"/>
      <c r="BY250" s="39"/>
      <c r="BZ250" s="39"/>
      <c r="CA250" s="39"/>
      <c r="CB250" s="39"/>
      <c r="CC250" s="39"/>
      <c r="CD250" s="39"/>
      <c r="CE250" s="39"/>
      <c r="CF250" s="39"/>
      <c r="CG250" s="39"/>
      <c r="CH250" s="39"/>
      <c r="CI250" s="39"/>
      <c r="CJ250" s="39"/>
      <c r="CK250" s="39"/>
      <c r="CL250" s="39"/>
      <c r="CM250" s="39"/>
      <c r="CN250" s="39"/>
      <c r="CO250" s="39"/>
      <c r="CP250" s="39"/>
      <c r="CQ250" s="39"/>
      <c r="CR250" s="39"/>
      <c r="CS250" s="39"/>
      <c r="CT250" s="39"/>
      <c r="CU250" s="39"/>
      <c r="CV250" s="39"/>
      <c r="CW250" s="39"/>
      <c r="CX250" s="39"/>
      <c r="CY250" s="39"/>
      <c r="CZ250" s="39"/>
      <c r="DA250" s="39"/>
      <c r="DB250" s="39"/>
      <c r="DC250" s="39"/>
      <c r="DD250" s="39"/>
      <c r="DE250" s="39"/>
      <c r="DF250" s="39"/>
      <c r="DG250" s="39"/>
      <c r="DH250" s="39"/>
      <c r="DI250" s="39"/>
      <c r="DJ250" s="39"/>
      <c r="DK250" s="39"/>
      <c r="DL250" s="39"/>
      <c r="DM250" s="39"/>
      <c r="DN250" s="39"/>
      <c r="DO250" s="39"/>
      <c r="DP250" s="39"/>
      <c r="DQ250" s="39"/>
      <c r="DR250" s="39"/>
      <c r="DS250" s="39"/>
      <c r="DT250" s="39"/>
      <c r="DU250" s="39"/>
      <c r="DV250" s="39"/>
      <c r="DW250" s="39"/>
      <c r="DX250" s="39"/>
      <c r="DY250" s="39"/>
      <c r="DZ250" s="39"/>
      <c r="EA250" s="39"/>
      <c r="EB250" s="39"/>
      <c r="EC250" s="39"/>
      <c r="ED250" s="39"/>
      <c r="EE250" s="39"/>
      <c r="EF250" s="39"/>
      <c r="EG250" s="39"/>
      <c r="EH250" s="39"/>
      <c r="EI250" s="39"/>
      <c r="EJ250" s="39"/>
      <c r="EK250" s="39"/>
      <c r="EL250" s="39"/>
      <c r="EM250" s="39"/>
      <c r="EN250" s="39"/>
      <c r="EO250" s="39"/>
      <c r="EP250" s="39"/>
      <c r="EQ250" s="39"/>
      <c r="ER250" s="39"/>
      <c r="ES250" s="39"/>
      <c r="ET250" s="39"/>
      <c r="EU250" s="39"/>
      <c r="EV250" s="39"/>
      <c r="EW250" s="39"/>
      <c r="EX250" s="39"/>
      <c r="EY250" s="39"/>
      <c r="EZ250" s="39"/>
      <c r="FA250" s="39"/>
      <c r="FB250" s="39"/>
      <c r="FC250" s="39"/>
      <c r="FD250" s="39"/>
      <c r="FE250" s="39"/>
      <c r="FF250" s="39"/>
      <c r="FG250" s="39"/>
      <c r="FH250" s="39"/>
      <c r="FI250" s="39"/>
      <c r="FJ250" s="39"/>
      <c r="FK250" s="39"/>
      <c r="FL250" s="39"/>
      <c r="FM250" s="39"/>
      <c r="FN250" s="39"/>
      <c r="FO250" s="39"/>
      <c r="FP250" s="39"/>
      <c r="FQ250" s="39"/>
      <c r="FR250" s="39"/>
      <c r="FS250" s="39"/>
      <c r="FT250" s="39"/>
      <c r="FU250" s="39"/>
      <c r="FV250" s="39"/>
      <c r="FW250" s="39"/>
      <c r="FX250" s="39"/>
      <c r="FY250" s="39"/>
      <c r="FZ250" s="39"/>
      <c r="GA250" s="39"/>
      <c r="GB250" s="39"/>
      <c r="GC250" s="39"/>
      <c r="GD250" s="39"/>
      <c r="GE250" s="39"/>
      <c r="GF250" s="39"/>
      <c r="GG250" s="39"/>
      <c r="GH250" s="39"/>
    </row>
    <row r="251" spans="1:190" ht="14.25">
      <c r="A251" s="95"/>
      <c r="B251" s="31"/>
      <c r="C251" s="32"/>
      <c r="D251" s="23" t="s">
        <v>76</v>
      </c>
      <c r="E251" s="24" t="s">
        <v>59</v>
      </c>
      <c r="F251" s="30">
        <v>20000</v>
      </c>
      <c r="G251" s="21">
        <f>SUM(H251+M251)</f>
        <v>22000</v>
      </c>
      <c r="H251" s="21">
        <f>SUM(I251:L251)</f>
        <v>22000</v>
      </c>
      <c r="I251" s="29">
        <v>22000</v>
      </c>
      <c r="J251" s="29"/>
      <c r="K251" s="38"/>
      <c r="L251" s="38"/>
      <c r="M251" s="21">
        <f>SUM(N251:S251)</f>
        <v>0</v>
      </c>
      <c r="N251" s="38"/>
      <c r="O251" s="38"/>
      <c r="P251" s="38"/>
      <c r="Q251" s="38"/>
      <c r="R251" s="38"/>
      <c r="S251" s="38"/>
      <c r="T251" s="22">
        <f t="shared" si="82"/>
        <v>1.1</v>
      </c>
      <c r="BW251" s="40"/>
      <c r="BX251" s="40"/>
      <c r="BY251" s="40"/>
      <c r="BZ251" s="40"/>
      <c r="CA251" s="40"/>
      <c r="CB251" s="40"/>
      <c r="CC251" s="40"/>
      <c r="CD251" s="40"/>
      <c r="CE251" s="40"/>
      <c r="CF251" s="40"/>
      <c r="CG251" s="40"/>
      <c r="CH251" s="40"/>
      <c r="CI251" s="40"/>
      <c r="CJ251" s="40"/>
      <c r="CK251" s="40"/>
      <c r="CL251" s="40"/>
      <c r="CM251" s="40"/>
      <c r="CN251" s="40"/>
      <c r="CO251" s="40"/>
      <c r="CP251" s="40"/>
      <c r="CQ251" s="40"/>
      <c r="CR251" s="40"/>
      <c r="CS251" s="40"/>
      <c r="CT251" s="40"/>
      <c r="CU251" s="40"/>
      <c r="CV251" s="40"/>
      <c r="CW251" s="40"/>
      <c r="CX251" s="40"/>
      <c r="CY251" s="40"/>
      <c r="CZ251" s="40"/>
      <c r="DA251" s="40"/>
      <c r="DB251" s="40"/>
      <c r="DC251" s="40"/>
      <c r="DD251" s="40"/>
      <c r="DE251" s="40"/>
      <c r="DF251" s="40"/>
      <c r="DG251" s="40"/>
      <c r="DH251" s="40"/>
      <c r="DI251" s="40"/>
      <c r="DJ251" s="40"/>
      <c r="DK251" s="40"/>
      <c r="DL251" s="40"/>
      <c r="DM251" s="40"/>
      <c r="DN251" s="40"/>
      <c r="DO251" s="40"/>
      <c r="DP251" s="40"/>
      <c r="DQ251" s="40"/>
      <c r="DR251" s="40"/>
      <c r="DS251" s="40"/>
      <c r="DT251" s="40"/>
      <c r="DU251" s="40"/>
      <c r="DV251" s="40"/>
      <c r="DW251" s="40"/>
      <c r="DX251" s="40"/>
      <c r="DY251" s="40"/>
      <c r="DZ251" s="40"/>
      <c r="EA251" s="40"/>
      <c r="EB251" s="40"/>
      <c r="EC251" s="40"/>
      <c r="ED251" s="40"/>
      <c r="EE251" s="40"/>
      <c r="EF251" s="40"/>
      <c r="EG251" s="40"/>
      <c r="EH251" s="40"/>
      <c r="EI251" s="40"/>
      <c r="EJ251" s="40"/>
      <c r="EK251" s="40"/>
      <c r="EL251" s="40"/>
      <c r="EM251" s="40"/>
      <c r="EN251" s="40"/>
      <c r="EO251" s="40"/>
      <c r="EP251" s="40"/>
      <c r="EQ251" s="40"/>
      <c r="ER251" s="40"/>
      <c r="ES251" s="40"/>
      <c r="ET251" s="40"/>
      <c r="EU251" s="40"/>
      <c r="EV251" s="40"/>
      <c r="EW251" s="40"/>
      <c r="EX251" s="40"/>
      <c r="EY251" s="40"/>
      <c r="EZ251" s="40"/>
      <c r="FA251" s="40"/>
      <c r="FB251" s="40"/>
      <c r="FC251" s="40"/>
      <c r="FD251" s="40"/>
      <c r="FE251" s="40"/>
      <c r="FF251" s="40"/>
      <c r="FG251" s="40"/>
      <c r="FH251" s="40"/>
      <c r="FI251" s="40"/>
      <c r="FJ251" s="40"/>
      <c r="FK251" s="40"/>
      <c r="FL251" s="40"/>
      <c r="FM251" s="40"/>
      <c r="FN251" s="40"/>
      <c r="FO251" s="40"/>
      <c r="FP251" s="40"/>
      <c r="FQ251" s="40"/>
      <c r="FR251" s="40"/>
      <c r="FS251" s="40"/>
      <c r="FT251" s="40"/>
      <c r="FU251" s="40"/>
      <c r="FV251" s="40"/>
      <c r="FW251" s="40"/>
      <c r="FX251" s="40"/>
      <c r="FY251" s="40"/>
      <c r="FZ251" s="40"/>
      <c r="GA251" s="40"/>
      <c r="GB251" s="40"/>
      <c r="GC251" s="40"/>
      <c r="GD251" s="40"/>
      <c r="GE251" s="40"/>
      <c r="GF251" s="40"/>
      <c r="GG251" s="40"/>
      <c r="GH251" s="40"/>
    </row>
    <row r="252" spans="1:190" ht="14.25">
      <c r="A252" s="95"/>
      <c r="B252" s="31"/>
      <c r="C252" s="32"/>
      <c r="D252" s="42" t="s">
        <v>33</v>
      </c>
      <c r="E252" s="24" t="s">
        <v>34</v>
      </c>
      <c r="F252" s="30">
        <v>729</v>
      </c>
      <c r="G252" s="21">
        <f>SUM(H252+M252)</f>
        <v>0</v>
      </c>
      <c r="H252" s="21">
        <f>SUM(I252:L252)</f>
        <v>0</v>
      </c>
      <c r="I252" s="38">
        <v>0</v>
      </c>
      <c r="J252" s="38"/>
      <c r="K252" s="33"/>
      <c r="L252" s="38"/>
      <c r="M252" s="21">
        <f>SUM(N252:S252)</f>
        <v>0</v>
      </c>
      <c r="N252" s="38"/>
      <c r="O252" s="38"/>
      <c r="P252" s="38"/>
      <c r="Q252" s="38"/>
      <c r="R252" s="38"/>
      <c r="S252" s="38"/>
      <c r="T252" s="22">
        <f>IF(F252&lt;&gt;0,G252/F252,"")</f>
        <v>0</v>
      </c>
      <c r="BW252" s="40"/>
      <c r="BX252" s="40"/>
      <c r="BY252" s="40"/>
      <c r="BZ252" s="40"/>
      <c r="CA252" s="40"/>
      <c r="CB252" s="40"/>
      <c r="CC252" s="40"/>
      <c r="CD252" s="40"/>
      <c r="CE252" s="40"/>
      <c r="CF252" s="40"/>
      <c r="CG252" s="40"/>
      <c r="CH252" s="40"/>
      <c r="CI252" s="40"/>
      <c r="CJ252" s="40"/>
      <c r="CK252" s="40"/>
      <c r="CL252" s="40"/>
      <c r="CM252" s="40"/>
      <c r="CN252" s="40"/>
      <c r="CO252" s="40"/>
      <c r="CP252" s="40"/>
      <c r="CQ252" s="40"/>
      <c r="CR252" s="40"/>
      <c r="CS252" s="40"/>
      <c r="CT252" s="40"/>
      <c r="CU252" s="40"/>
      <c r="CV252" s="40"/>
      <c r="CW252" s="40"/>
      <c r="CX252" s="40"/>
      <c r="CY252" s="40"/>
      <c r="CZ252" s="40"/>
      <c r="DA252" s="40"/>
      <c r="DB252" s="40"/>
      <c r="DC252" s="40"/>
      <c r="DD252" s="40"/>
      <c r="DE252" s="40"/>
      <c r="DF252" s="40"/>
      <c r="DG252" s="40"/>
      <c r="DH252" s="40"/>
      <c r="DI252" s="40"/>
      <c r="DJ252" s="40"/>
      <c r="DK252" s="40"/>
      <c r="DL252" s="40"/>
      <c r="DM252" s="40"/>
      <c r="DN252" s="40"/>
      <c r="DO252" s="40"/>
      <c r="DP252" s="40"/>
      <c r="DQ252" s="40"/>
      <c r="DR252" s="40"/>
      <c r="DS252" s="40"/>
      <c r="DT252" s="40"/>
      <c r="DU252" s="40"/>
      <c r="DV252" s="40"/>
      <c r="DW252" s="40"/>
      <c r="DX252" s="40"/>
      <c r="DY252" s="40"/>
      <c r="DZ252" s="40"/>
      <c r="EA252" s="40"/>
      <c r="EB252" s="40"/>
      <c r="EC252" s="40"/>
      <c r="ED252" s="40"/>
      <c r="EE252" s="40"/>
      <c r="EF252" s="40"/>
      <c r="EG252" s="40"/>
      <c r="EH252" s="40"/>
      <c r="EI252" s="40"/>
      <c r="EJ252" s="40"/>
      <c r="EK252" s="40"/>
      <c r="EL252" s="40"/>
      <c r="EM252" s="40"/>
      <c r="EN252" s="40"/>
      <c r="EO252" s="40"/>
      <c r="EP252" s="40"/>
      <c r="EQ252" s="40"/>
      <c r="ER252" s="40"/>
      <c r="ES252" s="40"/>
      <c r="ET252" s="40"/>
      <c r="EU252" s="40"/>
      <c r="EV252" s="40"/>
      <c r="EW252" s="40"/>
      <c r="EX252" s="40"/>
      <c r="EY252" s="40"/>
      <c r="EZ252" s="40"/>
      <c r="FA252" s="40"/>
      <c r="FB252" s="40"/>
      <c r="FC252" s="40"/>
      <c r="FD252" s="40"/>
      <c r="FE252" s="40"/>
      <c r="FF252" s="40"/>
      <c r="FG252" s="40"/>
      <c r="FH252" s="40"/>
      <c r="FI252" s="40"/>
      <c r="FJ252" s="40"/>
      <c r="FK252" s="40"/>
      <c r="FL252" s="40"/>
      <c r="FM252" s="40"/>
      <c r="FN252" s="40"/>
      <c r="FO252" s="40"/>
      <c r="FP252" s="40"/>
      <c r="FQ252" s="40"/>
      <c r="FR252" s="40"/>
      <c r="FS252" s="40"/>
      <c r="FT252" s="40"/>
      <c r="FU252" s="40"/>
      <c r="FV252" s="40"/>
      <c r="FW252" s="40"/>
      <c r="FX252" s="40"/>
      <c r="FY252" s="40"/>
      <c r="FZ252" s="40"/>
      <c r="GA252" s="40"/>
      <c r="GB252" s="40"/>
      <c r="GC252" s="40"/>
      <c r="GD252" s="40"/>
      <c r="GE252" s="40"/>
      <c r="GF252" s="40"/>
      <c r="GG252" s="40"/>
      <c r="GH252" s="40"/>
    </row>
    <row r="253" spans="1:190" ht="63.75">
      <c r="A253" s="95"/>
      <c r="B253" s="31"/>
      <c r="C253" s="32"/>
      <c r="D253" s="23" t="s">
        <v>22</v>
      </c>
      <c r="E253" s="24" t="s">
        <v>23</v>
      </c>
      <c r="F253" s="30">
        <v>2400</v>
      </c>
      <c r="G253" s="21">
        <f>SUM(H253+M253)</f>
        <v>0</v>
      </c>
      <c r="H253" s="21">
        <v>0</v>
      </c>
      <c r="I253" s="29"/>
      <c r="J253" s="29">
        <v>0</v>
      </c>
      <c r="K253" s="38"/>
      <c r="L253" s="38"/>
      <c r="M253" s="21">
        <f>SUM(N253:S253)</f>
        <v>0</v>
      </c>
      <c r="N253" s="38"/>
      <c r="O253" s="38"/>
      <c r="P253" s="38"/>
      <c r="Q253" s="38"/>
      <c r="R253" s="38"/>
      <c r="S253" s="38"/>
      <c r="T253" s="22">
        <f t="shared" si="82"/>
        <v>0</v>
      </c>
      <c r="BW253" s="40"/>
      <c r="BX253" s="40"/>
      <c r="BY253" s="40"/>
      <c r="BZ253" s="40"/>
      <c r="CA253" s="40"/>
      <c r="CB253" s="40"/>
      <c r="CC253" s="40"/>
      <c r="CD253" s="40"/>
      <c r="CE253" s="40"/>
      <c r="CF253" s="40"/>
      <c r="CG253" s="40"/>
      <c r="CH253" s="40"/>
      <c r="CI253" s="40"/>
      <c r="CJ253" s="40"/>
      <c r="CK253" s="40"/>
      <c r="CL253" s="40"/>
      <c r="CM253" s="40"/>
      <c r="CN253" s="40"/>
      <c r="CO253" s="40"/>
      <c r="CP253" s="40"/>
      <c r="CQ253" s="40"/>
      <c r="CR253" s="40"/>
      <c r="CS253" s="40"/>
      <c r="CT253" s="40"/>
      <c r="CU253" s="40"/>
      <c r="CV253" s="40"/>
      <c r="CW253" s="40"/>
      <c r="CX253" s="40"/>
      <c r="CY253" s="40"/>
      <c r="CZ253" s="40"/>
      <c r="DA253" s="40"/>
      <c r="DB253" s="40"/>
      <c r="DC253" s="40"/>
      <c r="DD253" s="40"/>
      <c r="DE253" s="40"/>
      <c r="DF253" s="40"/>
      <c r="DG253" s="40"/>
      <c r="DH253" s="40"/>
      <c r="DI253" s="40"/>
      <c r="DJ253" s="40"/>
      <c r="DK253" s="40"/>
      <c r="DL253" s="40"/>
      <c r="DM253" s="40"/>
      <c r="DN253" s="40"/>
      <c r="DO253" s="40"/>
      <c r="DP253" s="40"/>
      <c r="DQ253" s="40"/>
      <c r="DR253" s="40"/>
      <c r="DS253" s="40"/>
      <c r="DT253" s="40"/>
      <c r="DU253" s="40"/>
      <c r="DV253" s="40"/>
      <c r="DW253" s="40"/>
      <c r="DX253" s="40"/>
      <c r="DY253" s="40"/>
      <c r="DZ253" s="40"/>
      <c r="EA253" s="40"/>
      <c r="EB253" s="40"/>
      <c r="EC253" s="40"/>
      <c r="ED253" s="40"/>
      <c r="EE253" s="40"/>
      <c r="EF253" s="40"/>
      <c r="EG253" s="40"/>
      <c r="EH253" s="40"/>
      <c r="EI253" s="40"/>
      <c r="EJ253" s="40"/>
      <c r="EK253" s="40"/>
      <c r="EL253" s="40"/>
      <c r="EM253" s="40"/>
      <c r="EN253" s="40"/>
      <c r="EO253" s="40"/>
      <c r="EP253" s="40"/>
      <c r="EQ253" s="40"/>
      <c r="ER253" s="40"/>
      <c r="ES253" s="40"/>
      <c r="ET253" s="40"/>
      <c r="EU253" s="40"/>
      <c r="EV253" s="40"/>
      <c r="EW253" s="40"/>
      <c r="EX253" s="40"/>
      <c r="EY253" s="40"/>
      <c r="EZ253" s="40"/>
      <c r="FA253" s="40"/>
      <c r="FB253" s="40"/>
      <c r="FC253" s="40"/>
      <c r="FD253" s="40"/>
      <c r="FE253" s="40"/>
      <c r="FF253" s="40"/>
      <c r="FG253" s="40"/>
      <c r="FH253" s="40"/>
      <c r="FI253" s="40"/>
      <c r="FJ253" s="40"/>
      <c r="FK253" s="40"/>
      <c r="FL253" s="40"/>
      <c r="FM253" s="40"/>
      <c r="FN253" s="40"/>
      <c r="FO253" s="40"/>
      <c r="FP253" s="40"/>
      <c r="FQ253" s="40"/>
      <c r="FR253" s="40"/>
      <c r="FS253" s="40"/>
      <c r="FT253" s="40"/>
      <c r="FU253" s="40"/>
      <c r="FV253" s="40"/>
      <c r="FW253" s="40"/>
      <c r="FX253" s="40"/>
      <c r="FY253" s="40"/>
      <c r="FZ253" s="40"/>
      <c r="GA253" s="40"/>
      <c r="GB253" s="40"/>
      <c r="GC253" s="40"/>
      <c r="GD253" s="40"/>
      <c r="GE253" s="40"/>
      <c r="GF253" s="40"/>
      <c r="GG253" s="40"/>
      <c r="GH253" s="40"/>
    </row>
    <row r="254" spans="1:190" ht="38.25">
      <c r="A254" s="95"/>
      <c r="B254" s="31"/>
      <c r="C254" s="32"/>
      <c r="D254" s="23" t="s">
        <v>175</v>
      </c>
      <c r="E254" s="24" t="s">
        <v>176</v>
      </c>
      <c r="F254" s="30">
        <v>781000</v>
      </c>
      <c r="G254" s="21">
        <f>SUM(H254+M254)</f>
        <v>775000</v>
      </c>
      <c r="H254" s="21">
        <f>SUM(I254:L254)</f>
        <v>775000</v>
      </c>
      <c r="I254" s="38">
        <v>775000</v>
      </c>
      <c r="J254" s="38">
        <v>0</v>
      </c>
      <c r="K254" s="29"/>
      <c r="L254" s="38"/>
      <c r="M254" s="21">
        <f>SUM(N254:S254)</f>
        <v>0</v>
      </c>
      <c r="N254" s="38"/>
      <c r="O254" s="38"/>
      <c r="P254" s="38"/>
      <c r="Q254" s="38"/>
      <c r="R254" s="38"/>
      <c r="S254" s="38"/>
      <c r="T254" s="22">
        <f t="shared" si="82"/>
        <v>0.9923175416133163</v>
      </c>
      <c r="BW254" s="40"/>
      <c r="BX254" s="40"/>
      <c r="BY254" s="40"/>
      <c r="BZ254" s="40"/>
      <c r="CA254" s="40"/>
      <c r="CB254" s="40"/>
      <c r="CC254" s="40"/>
      <c r="CD254" s="40"/>
      <c r="CE254" s="40"/>
      <c r="CF254" s="40"/>
      <c r="CG254" s="40"/>
      <c r="CH254" s="40"/>
      <c r="CI254" s="40"/>
      <c r="CJ254" s="40"/>
      <c r="CK254" s="40"/>
      <c r="CL254" s="40"/>
      <c r="CM254" s="40"/>
      <c r="CN254" s="40"/>
      <c r="CO254" s="40"/>
      <c r="CP254" s="40"/>
      <c r="CQ254" s="40"/>
      <c r="CR254" s="40"/>
      <c r="CS254" s="40"/>
      <c r="CT254" s="40"/>
      <c r="CU254" s="40"/>
      <c r="CV254" s="40"/>
      <c r="CW254" s="40"/>
      <c r="CX254" s="40"/>
      <c r="CY254" s="40"/>
      <c r="CZ254" s="40"/>
      <c r="DA254" s="40"/>
      <c r="DB254" s="40"/>
      <c r="DC254" s="40"/>
      <c r="DD254" s="40"/>
      <c r="DE254" s="40"/>
      <c r="DF254" s="40"/>
      <c r="DG254" s="40"/>
      <c r="DH254" s="40"/>
      <c r="DI254" s="40"/>
      <c r="DJ254" s="40"/>
      <c r="DK254" s="40"/>
      <c r="DL254" s="40"/>
      <c r="DM254" s="40"/>
      <c r="DN254" s="40"/>
      <c r="DO254" s="40"/>
      <c r="DP254" s="40"/>
      <c r="DQ254" s="40"/>
      <c r="DR254" s="40"/>
      <c r="DS254" s="40"/>
      <c r="DT254" s="40"/>
      <c r="DU254" s="40"/>
      <c r="DV254" s="40"/>
      <c r="DW254" s="40"/>
      <c r="DX254" s="40"/>
      <c r="DY254" s="40"/>
      <c r="DZ254" s="40"/>
      <c r="EA254" s="40"/>
      <c r="EB254" s="40"/>
      <c r="EC254" s="40"/>
      <c r="ED254" s="40"/>
      <c r="EE254" s="40"/>
      <c r="EF254" s="40"/>
      <c r="EG254" s="40"/>
      <c r="EH254" s="40"/>
      <c r="EI254" s="40"/>
      <c r="EJ254" s="40"/>
      <c r="EK254" s="40"/>
      <c r="EL254" s="40"/>
      <c r="EM254" s="40"/>
      <c r="EN254" s="40"/>
      <c r="EO254" s="40"/>
      <c r="EP254" s="40"/>
      <c r="EQ254" s="40"/>
      <c r="ER254" s="40"/>
      <c r="ES254" s="40"/>
      <c r="ET254" s="40"/>
      <c r="EU254" s="40"/>
      <c r="EV254" s="40"/>
      <c r="EW254" s="40"/>
      <c r="EX254" s="40"/>
      <c r="EY254" s="40"/>
      <c r="EZ254" s="40"/>
      <c r="FA254" s="40"/>
      <c r="FB254" s="40"/>
      <c r="FC254" s="40"/>
      <c r="FD254" s="40"/>
      <c r="FE254" s="40"/>
      <c r="FF254" s="40"/>
      <c r="FG254" s="40"/>
      <c r="FH254" s="40"/>
      <c r="FI254" s="40"/>
      <c r="FJ254" s="40"/>
      <c r="FK254" s="40"/>
      <c r="FL254" s="40"/>
      <c r="FM254" s="40"/>
      <c r="FN254" s="40"/>
      <c r="FO254" s="40"/>
      <c r="FP254" s="40"/>
      <c r="FQ254" s="40"/>
      <c r="FR254" s="40"/>
      <c r="FS254" s="40"/>
      <c r="FT254" s="40"/>
      <c r="FU254" s="40"/>
      <c r="FV254" s="40"/>
      <c r="FW254" s="40"/>
      <c r="FX254" s="40"/>
      <c r="FY254" s="40"/>
      <c r="FZ254" s="40"/>
      <c r="GA254" s="40"/>
      <c r="GB254" s="40"/>
      <c r="GC254" s="40"/>
      <c r="GD254" s="40"/>
      <c r="GE254" s="40"/>
      <c r="GF254" s="40"/>
      <c r="GG254" s="40"/>
      <c r="GH254" s="40"/>
    </row>
    <row r="255" spans="1:190" ht="25.5">
      <c r="A255" s="95"/>
      <c r="B255" s="26"/>
      <c r="C255" s="27">
        <v>85228</v>
      </c>
      <c r="D255" s="28" t="s">
        <v>210</v>
      </c>
      <c r="E255" s="25"/>
      <c r="F255" s="30">
        <f aca="true" t="shared" si="91" ref="F255:O255">SUM(F256:F258)</f>
        <v>257614</v>
      </c>
      <c r="G255" s="30">
        <f t="shared" si="91"/>
        <v>264884</v>
      </c>
      <c r="H255" s="30">
        <f t="shared" si="91"/>
        <v>264884</v>
      </c>
      <c r="I255" s="30">
        <f t="shared" si="91"/>
        <v>153884</v>
      </c>
      <c r="J255" s="30">
        <f t="shared" si="91"/>
        <v>111000</v>
      </c>
      <c r="K255" s="30">
        <f t="shared" si="91"/>
        <v>0</v>
      </c>
      <c r="L255" s="30">
        <f t="shared" si="91"/>
        <v>0</v>
      </c>
      <c r="M255" s="30">
        <f t="shared" si="91"/>
        <v>0</v>
      </c>
      <c r="N255" s="30">
        <f t="shared" si="91"/>
        <v>0</v>
      </c>
      <c r="O255" s="30">
        <f t="shared" si="91"/>
        <v>0</v>
      </c>
      <c r="P255" s="30"/>
      <c r="Q255" s="30"/>
      <c r="R255" s="30"/>
      <c r="S255" s="30">
        <f>SUM(S256:S258)</f>
        <v>0</v>
      </c>
      <c r="T255" s="22">
        <f t="shared" si="82"/>
        <v>1.0282205159657472</v>
      </c>
      <c r="BW255" s="39"/>
      <c r="BX255" s="39"/>
      <c r="BY255" s="39"/>
      <c r="BZ255" s="39"/>
      <c r="CA255" s="39"/>
      <c r="CB255" s="39"/>
      <c r="CC255" s="39"/>
      <c r="CD255" s="39"/>
      <c r="CE255" s="39"/>
      <c r="CF255" s="39"/>
      <c r="CG255" s="39"/>
      <c r="CH255" s="39"/>
      <c r="CI255" s="39"/>
      <c r="CJ255" s="39"/>
      <c r="CK255" s="39"/>
      <c r="CL255" s="39"/>
      <c r="CM255" s="39"/>
      <c r="CN255" s="39"/>
      <c r="CO255" s="39"/>
      <c r="CP255" s="39"/>
      <c r="CQ255" s="39"/>
      <c r="CR255" s="39"/>
      <c r="CS255" s="39"/>
      <c r="CT255" s="39"/>
      <c r="CU255" s="39"/>
      <c r="CV255" s="39"/>
      <c r="CW255" s="39"/>
      <c r="CX255" s="39"/>
      <c r="CY255" s="39"/>
      <c r="CZ255" s="39"/>
      <c r="DA255" s="39"/>
      <c r="DB255" s="39"/>
      <c r="DC255" s="39"/>
      <c r="DD255" s="39"/>
      <c r="DE255" s="39"/>
      <c r="DF255" s="39"/>
      <c r="DG255" s="39"/>
      <c r="DH255" s="39"/>
      <c r="DI255" s="39"/>
      <c r="DJ255" s="39"/>
      <c r="DK255" s="39"/>
      <c r="DL255" s="39"/>
      <c r="DM255" s="39"/>
      <c r="DN255" s="39"/>
      <c r="DO255" s="39"/>
      <c r="DP255" s="39"/>
      <c r="DQ255" s="39"/>
      <c r="DR255" s="39"/>
      <c r="DS255" s="39"/>
      <c r="DT255" s="39"/>
      <c r="DU255" s="39"/>
      <c r="DV255" s="39"/>
      <c r="DW255" s="39"/>
      <c r="DX255" s="39"/>
      <c r="DY255" s="39"/>
      <c r="DZ255" s="39"/>
      <c r="EA255" s="39"/>
      <c r="EB255" s="39"/>
      <c r="EC255" s="39"/>
      <c r="ED255" s="39"/>
      <c r="EE255" s="39"/>
      <c r="EF255" s="39"/>
      <c r="EG255" s="39"/>
      <c r="EH255" s="39"/>
      <c r="EI255" s="39"/>
      <c r="EJ255" s="39"/>
      <c r="EK255" s="39"/>
      <c r="EL255" s="39"/>
      <c r="EM255" s="39"/>
      <c r="EN255" s="39"/>
      <c r="EO255" s="39"/>
      <c r="EP255" s="39"/>
      <c r="EQ255" s="39"/>
      <c r="ER255" s="39"/>
      <c r="ES255" s="39"/>
      <c r="ET255" s="39"/>
      <c r="EU255" s="39"/>
      <c r="EV255" s="39"/>
      <c r="EW255" s="39"/>
      <c r="EX255" s="39"/>
      <c r="EY255" s="39"/>
      <c r="EZ255" s="39"/>
      <c r="FA255" s="39"/>
      <c r="FB255" s="39"/>
      <c r="FC255" s="39"/>
      <c r="FD255" s="39"/>
      <c r="FE255" s="39"/>
      <c r="FF255" s="39"/>
      <c r="FG255" s="39"/>
      <c r="FH255" s="39"/>
      <c r="FI255" s="39"/>
      <c r="FJ255" s="39"/>
      <c r="FK255" s="39"/>
      <c r="FL255" s="39"/>
      <c r="FM255" s="39"/>
      <c r="FN255" s="39"/>
      <c r="FO255" s="39"/>
      <c r="FP255" s="39"/>
      <c r="FQ255" s="39"/>
      <c r="FR255" s="39"/>
      <c r="FS255" s="39"/>
      <c r="FT255" s="39"/>
      <c r="FU255" s="39"/>
      <c r="FV255" s="39"/>
      <c r="FW255" s="39"/>
      <c r="FX255" s="39"/>
      <c r="FY255" s="39"/>
      <c r="FZ255" s="39"/>
      <c r="GA255" s="39"/>
      <c r="GB255" s="39"/>
      <c r="GC255" s="39"/>
      <c r="GD255" s="39"/>
      <c r="GE255" s="39"/>
      <c r="GF255" s="39"/>
      <c r="GG255" s="39"/>
      <c r="GH255" s="39"/>
    </row>
    <row r="256" spans="1:190" ht="14.25">
      <c r="A256" s="95"/>
      <c r="B256" s="31"/>
      <c r="C256" s="32"/>
      <c r="D256" s="23" t="s">
        <v>159</v>
      </c>
      <c r="E256" s="24" t="s">
        <v>160</v>
      </c>
      <c r="F256" s="30">
        <v>145884</v>
      </c>
      <c r="G256" s="21">
        <f>SUM(H256+M256)</f>
        <v>153884</v>
      </c>
      <c r="H256" s="21">
        <f>SUM(I256:L256)</f>
        <v>153884</v>
      </c>
      <c r="I256" s="33">
        <v>153884</v>
      </c>
      <c r="J256" s="33">
        <v>0</v>
      </c>
      <c r="K256" s="29"/>
      <c r="L256" s="29"/>
      <c r="M256" s="21">
        <f>SUM(N256:S256)</f>
        <v>0</v>
      </c>
      <c r="N256" s="29"/>
      <c r="O256" s="29"/>
      <c r="P256" s="29"/>
      <c r="Q256" s="29"/>
      <c r="R256" s="29"/>
      <c r="S256" s="29"/>
      <c r="T256" s="22">
        <f t="shared" si="82"/>
        <v>1.0548380905376875</v>
      </c>
      <c r="BW256" s="49"/>
      <c r="BX256" s="49"/>
      <c r="BY256" s="49"/>
      <c r="BZ256" s="49"/>
      <c r="CA256" s="49"/>
      <c r="CB256" s="49"/>
      <c r="CC256" s="49"/>
      <c r="CD256" s="49"/>
      <c r="CE256" s="49"/>
      <c r="CF256" s="49"/>
      <c r="CG256" s="49"/>
      <c r="CH256" s="49"/>
      <c r="CI256" s="49"/>
      <c r="CJ256" s="49"/>
      <c r="CK256" s="49"/>
      <c r="CL256" s="49"/>
      <c r="CM256" s="49"/>
      <c r="CN256" s="49"/>
      <c r="CO256" s="49"/>
      <c r="CP256" s="49"/>
      <c r="CQ256" s="49"/>
      <c r="CR256" s="49"/>
      <c r="CS256" s="49"/>
      <c r="CT256" s="49"/>
      <c r="CU256" s="49"/>
      <c r="CV256" s="49"/>
      <c r="CW256" s="49"/>
      <c r="CX256" s="49"/>
      <c r="CY256" s="49"/>
      <c r="CZ256" s="49"/>
      <c r="DA256" s="49"/>
      <c r="DB256" s="49"/>
      <c r="DC256" s="49"/>
      <c r="DD256" s="49"/>
      <c r="DE256" s="49"/>
      <c r="DF256" s="49"/>
      <c r="DG256" s="49"/>
      <c r="DH256" s="49"/>
      <c r="DI256" s="49"/>
      <c r="DJ256" s="49"/>
      <c r="DK256" s="49"/>
      <c r="DL256" s="49"/>
      <c r="DM256" s="49"/>
      <c r="DN256" s="49"/>
      <c r="DO256" s="49"/>
      <c r="DP256" s="49"/>
      <c r="DQ256" s="49"/>
      <c r="DR256" s="49"/>
      <c r="DS256" s="49"/>
      <c r="DT256" s="49"/>
      <c r="DU256" s="49"/>
      <c r="DV256" s="49"/>
      <c r="DW256" s="49"/>
      <c r="DX256" s="49"/>
      <c r="DY256" s="49"/>
      <c r="DZ256" s="49"/>
      <c r="EA256" s="49"/>
      <c r="EB256" s="49"/>
      <c r="EC256" s="49"/>
      <c r="ED256" s="49"/>
      <c r="EE256" s="49"/>
      <c r="EF256" s="49"/>
      <c r="EG256" s="49"/>
      <c r="EH256" s="49"/>
      <c r="EI256" s="49"/>
      <c r="EJ256" s="49"/>
      <c r="EK256" s="49"/>
      <c r="EL256" s="49"/>
      <c r="EM256" s="49"/>
      <c r="EN256" s="49"/>
      <c r="EO256" s="49"/>
      <c r="EP256" s="49"/>
      <c r="EQ256" s="49"/>
      <c r="ER256" s="49"/>
      <c r="ES256" s="49"/>
      <c r="ET256" s="49"/>
      <c r="EU256" s="49"/>
      <c r="EV256" s="49"/>
      <c r="EW256" s="49"/>
      <c r="EX256" s="49"/>
      <c r="EY256" s="49"/>
      <c r="EZ256" s="49"/>
      <c r="FA256" s="49"/>
      <c r="FB256" s="49"/>
      <c r="FC256" s="49"/>
      <c r="FD256" s="49"/>
      <c r="FE256" s="49"/>
      <c r="FF256" s="49"/>
      <c r="FG256" s="49"/>
      <c r="FH256" s="49"/>
      <c r="FI256" s="49"/>
      <c r="FJ256" s="49"/>
      <c r="FK256" s="49"/>
      <c r="FL256" s="49"/>
      <c r="FM256" s="49"/>
      <c r="FN256" s="49"/>
      <c r="FO256" s="49"/>
      <c r="FP256" s="49"/>
      <c r="FQ256" s="49"/>
      <c r="FR256" s="49"/>
      <c r="FS256" s="49"/>
      <c r="FT256" s="49"/>
      <c r="FU256" s="49"/>
      <c r="FV256" s="49"/>
      <c r="FW256" s="49"/>
      <c r="FX256" s="49"/>
      <c r="FY256" s="49"/>
      <c r="FZ256" s="49"/>
      <c r="GA256" s="49"/>
      <c r="GB256" s="49"/>
      <c r="GC256" s="49"/>
      <c r="GD256" s="49"/>
      <c r="GE256" s="49"/>
      <c r="GF256" s="49"/>
      <c r="GG256" s="49"/>
      <c r="GH256" s="49"/>
    </row>
    <row r="257" spans="1:190" ht="14.25">
      <c r="A257" s="95"/>
      <c r="B257" s="31"/>
      <c r="C257" s="32"/>
      <c r="D257" s="42" t="s">
        <v>33</v>
      </c>
      <c r="E257" s="24" t="s">
        <v>34</v>
      </c>
      <c r="F257" s="30">
        <v>730</v>
      </c>
      <c r="G257" s="21">
        <f>SUM(H257+M257)</f>
        <v>0</v>
      </c>
      <c r="H257" s="21">
        <f>SUM(I257:L257)</f>
        <v>0</v>
      </c>
      <c r="I257" s="38">
        <v>0</v>
      </c>
      <c r="J257" s="38"/>
      <c r="K257" s="33"/>
      <c r="L257" s="38"/>
      <c r="M257" s="21">
        <f>SUM(N257:S257)</f>
        <v>0</v>
      </c>
      <c r="N257" s="38"/>
      <c r="O257" s="38"/>
      <c r="P257" s="38"/>
      <c r="Q257" s="38"/>
      <c r="R257" s="38"/>
      <c r="S257" s="38"/>
      <c r="T257" s="22">
        <f>IF(F257&lt;&gt;0,G257/F257,"")</f>
        <v>0</v>
      </c>
      <c r="BW257" s="40"/>
      <c r="BX257" s="40"/>
      <c r="BY257" s="40"/>
      <c r="BZ257" s="40"/>
      <c r="CA257" s="40"/>
      <c r="CB257" s="40"/>
      <c r="CC257" s="40"/>
      <c r="CD257" s="40"/>
      <c r="CE257" s="40"/>
      <c r="CF257" s="40"/>
      <c r="CG257" s="40"/>
      <c r="CH257" s="40"/>
      <c r="CI257" s="40"/>
      <c r="CJ257" s="40"/>
      <c r="CK257" s="40"/>
      <c r="CL257" s="40"/>
      <c r="CM257" s="40"/>
      <c r="CN257" s="40"/>
      <c r="CO257" s="40"/>
      <c r="CP257" s="40"/>
      <c r="CQ257" s="40"/>
      <c r="CR257" s="40"/>
      <c r="CS257" s="40"/>
      <c r="CT257" s="40"/>
      <c r="CU257" s="40"/>
      <c r="CV257" s="40"/>
      <c r="CW257" s="40"/>
      <c r="CX257" s="40"/>
      <c r="CY257" s="40"/>
      <c r="CZ257" s="40"/>
      <c r="DA257" s="40"/>
      <c r="DB257" s="40"/>
      <c r="DC257" s="40"/>
      <c r="DD257" s="40"/>
      <c r="DE257" s="40"/>
      <c r="DF257" s="40"/>
      <c r="DG257" s="40"/>
      <c r="DH257" s="40"/>
      <c r="DI257" s="40"/>
      <c r="DJ257" s="40"/>
      <c r="DK257" s="40"/>
      <c r="DL257" s="40"/>
      <c r="DM257" s="40"/>
      <c r="DN257" s="40"/>
      <c r="DO257" s="40"/>
      <c r="DP257" s="40"/>
      <c r="DQ257" s="40"/>
      <c r="DR257" s="40"/>
      <c r="DS257" s="40"/>
      <c r="DT257" s="40"/>
      <c r="DU257" s="40"/>
      <c r="DV257" s="40"/>
      <c r="DW257" s="40"/>
      <c r="DX257" s="40"/>
      <c r="DY257" s="40"/>
      <c r="DZ257" s="40"/>
      <c r="EA257" s="40"/>
      <c r="EB257" s="40"/>
      <c r="EC257" s="40"/>
      <c r="ED257" s="40"/>
      <c r="EE257" s="40"/>
      <c r="EF257" s="40"/>
      <c r="EG257" s="40"/>
      <c r="EH257" s="40"/>
      <c r="EI257" s="40"/>
      <c r="EJ257" s="40"/>
      <c r="EK257" s="40"/>
      <c r="EL257" s="40"/>
      <c r="EM257" s="40"/>
      <c r="EN257" s="40"/>
      <c r="EO257" s="40"/>
      <c r="EP257" s="40"/>
      <c r="EQ257" s="40"/>
      <c r="ER257" s="40"/>
      <c r="ES257" s="40"/>
      <c r="ET257" s="40"/>
      <c r="EU257" s="40"/>
      <c r="EV257" s="40"/>
      <c r="EW257" s="40"/>
      <c r="EX257" s="40"/>
      <c r="EY257" s="40"/>
      <c r="EZ257" s="40"/>
      <c r="FA257" s="40"/>
      <c r="FB257" s="40"/>
      <c r="FC257" s="40"/>
      <c r="FD257" s="40"/>
      <c r="FE257" s="40"/>
      <c r="FF257" s="40"/>
      <c r="FG257" s="40"/>
      <c r="FH257" s="40"/>
      <c r="FI257" s="40"/>
      <c r="FJ257" s="40"/>
      <c r="FK257" s="40"/>
      <c r="FL257" s="40"/>
      <c r="FM257" s="40"/>
      <c r="FN257" s="40"/>
      <c r="FO257" s="40"/>
      <c r="FP257" s="40"/>
      <c r="FQ257" s="40"/>
      <c r="FR257" s="40"/>
      <c r="FS257" s="40"/>
      <c r="FT257" s="40"/>
      <c r="FU257" s="40"/>
      <c r="FV257" s="40"/>
      <c r="FW257" s="40"/>
      <c r="FX257" s="40"/>
      <c r="FY257" s="40"/>
      <c r="FZ257" s="40"/>
      <c r="GA257" s="40"/>
      <c r="GB257" s="40"/>
      <c r="GC257" s="40"/>
      <c r="GD257" s="40"/>
      <c r="GE257" s="40"/>
      <c r="GF257" s="40"/>
      <c r="GG257" s="40"/>
      <c r="GH257" s="40"/>
    </row>
    <row r="258" spans="1:190" ht="63.75">
      <c r="A258" s="95"/>
      <c r="B258" s="31"/>
      <c r="C258" s="32"/>
      <c r="D258" s="23" t="s">
        <v>22</v>
      </c>
      <c r="E258" s="24" t="s">
        <v>23</v>
      </c>
      <c r="F258" s="30">
        <v>111000</v>
      </c>
      <c r="G258" s="21">
        <f>SUM(H258+M258)</f>
        <v>111000</v>
      </c>
      <c r="H258" s="21">
        <f>SUM(I258:L258)</f>
        <v>111000</v>
      </c>
      <c r="I258" s="38"/>
      <c r="J258" s="33">
        <v>111000</v>
      </c>
      <c r="K258" s="35"/>
      <c r="L258" s="38"/>
      <c r="M258" s="21">
        <f>SUM(N258:S258)</f>
        <v>0</v>
      </c>
      <c r="N258" s="38"/>
      <c r="O258" s="38"/>
      <c r="P258" s="38"/>
      <c r="Q258" s="38"/>
      <c r="R258" s="38"/>
      <c r="S258" s="38"/>
      <c r="T258" s="22">
        <f t="shared" si="82"/>
        <v>1</v>
      </c>
      <c r="BW258" s="40"/>
      <c r="BX258" s="40"/>
      <c r="BY258" s="40"/>
      <c r="BZ258" s="40"/>
      <c r="CA258" s="40"/>
      <c r="CB258" s="40"/>
      <c r="CC258" s="40"/>
      <c r="CD258" s="40"/>
      <c r="CE258" s="40"/>
      <c r="CF258" s="40"/>
      <c r="CG258" s="40"/>
      <c r="CH258" s="40"/>
      <c r="CI258" s="40"/>
      <c r="CJ258" s="40"/>
      <c r="CK258" s="40"/>
      <c r="CL258" s="40"/>
      <c r="CM258" s="40"/>
      <c r="CN258" s="40"/>
      <c r="CO258" s="40"/>
      <c r="CP258" s="40"/>
      <c r="CQ258" s="40"/>
      <c r="CR258" s="40"/>
      <c r="CS258" s="40"/>
      <c r="CT258" s="40"/>
      <c r="CU258" s="40"/>
      <c r="CV258" s="40"/>
      <c r="CW258" s="40"/>
      <c r="CX258" s="40"/>
      <c r="CY258" s="40"/>
      <c r="CZ258" s="40"/>
      <c r="DA258" s="40"/>
      <c r="DB258" s="40"/>
      <c r="DC258" s="40"/>
      <c r="DD258" s="40"/>
      <c r="DE258" s="40"/>
      <c r="DF258" s="40"/>
      <c r="DG258" s="40"/>
      <c r="DH258" s="40"/>
      <c r="DI258" s="40"/>
      <c r="DJ258" s="40"/>
      <c r="DK258" s="40"/>
      <c r="DL258" s="40"/>
      <c r="DM258" s="40"/>
      <c r="DN258" s="40"/>
      <c r="DO258" s="40"/>
      <c r="DP258" s="40"/>
      <c r="DQ258" s="40"/>
      <c r="DR258" s="40"/>
      <c r="DS258" s="40"/>
      <c r="DT258" s="40"/>
      <c r="DU258" s="40"/>
      <c r="DV258" s="40"/>
      <c r="DW258" s="40"/>
      <c r="DX258" s="40"/>
      <c r="DY258" s="40"/>
      <c r="DZ258" s="40"/>
      <c r="EA258" s="40"/>
      <c r="EB258" s="40"/>
      <c r="EC258" s="40"/>
      <c r="ED258" s="40"/>
      <c r="EE258" s="40"/>
      <c r="EF258" s="40"/>
      <c r="EG258" s="40"/>
      <c r="EH258" s="40"/>
      <c r="EI258" s="40"/>
      <c r="EJ258" s="40"/>
      <c r="EK258" s="40"/>
      <c r="EL258" s="40"/>
      <c r="EM258" s="40"/>
      <c r="EN258" s="40"/>
      <c r="EO258" s="40"/>
      <c r="EP258" s="40"/>
      <c r="EQ258" s="40"/>
      <c r="ER258" s="40"/>
      <c r="ES258" s="40"/>
      <c r="ET258" s="40"/>
      <c r="EU258" s="40"/>
      <c r="EV258" s="40"/>
      <c r="EW258" s="40"/>
      <c r="EX258" s="40"/>
      <c r="EY258" s="40"/>
      <c r="EZ258" s="40"/>
      <c r="FA258" s="40"/>
      <c r="FB258" s="40"/>
      <c r="FC258" s="40"/>
      <c r="FD258" s="40"/>
      <c r="FE258" s="40"/>
      <c r="FF258" s="40"/>
      <c r="FG258" s="40"/>
      <c r="FH258" s="40"/>
      <c r="FI258" s="40"/>
      <c r="FJ258" s="40"/>
      <c r="FK258" s="40"/>
      <c r="FL258" s="40"/>
      <c r="FM258" s="40"/>
      <c r="FN258" s="40"/>
      <c r="FO258" s="40"/>
      <c r="FP258" s="40"/>
      <c r="FQ258" s="40"/>
      <c r="FR258" s="40"/>
      <c r="FS258" s="40"/>
      <c r="FT258" s="40"/>
      <c r="FU258" s="40"/>
      <c r="FV258" s="40"/>
      <c r="FW258" s="40"/>
      <c r="FX258" s="40"/>
      <c r="FY258" s="40"/>
      <c r="FZ258" s="40"/>
      <c r="GA258" s="40"/>
      <c r="GB258" s="40"/>
      <c r="GC258" s="40"/>
      <c r="GD258" s="40"/>
      <c r="GE258" s="40"/>
      <c r="GF258" s="40"/>
      <c r="GG258" s="40"/>
      <c r="GH258" s="40"/>
    </row>
    <row r="259" spans="1:190" ht="15">
      <c r="A259" s="95"/>
      <c r="B259" s="31"/>
      <c r="C259" s="27">
        <v>85231</v>
      </c>
      <c r="D259" s="28" t="s">
        <v>211</v>
      </c>
      <c r="E259" s="24"/>
      <c r="F259" s="30">
        <f aca="true" t="shared" si="92" ref="F259:O259">SUM(F260)</f>
        <v>65080</v>
      </c>
      <c r="G259" s="30">
        <f t="shared" si="92"/>
        <v>64000</v>
      </c>
      <c r="H259" s="30">
        <f t="shared" si="92"/>
        <v>64000</v>
      </c>
      <c r="I259" s="30">
        <f t="shared" si="92"/>
        <v>0</v>
      </c>
      <c r="J259" s="30">
        <f t="shared" si="92"/>
        <v>64000</v>
      </c>
      <c r="K259" s="30">
        <f t="shared" si="92"/>
        <v>0</v>
      </c>
      <c r="L259" s="30">
        <f t="shared" si="92"/>
        <v>0</v>
      </c>
      <c r="M259" s="30">
        <f t="shared" si="92"/>
        <v>0</v>
      </c>
      <c r="N259" s="30">
        <f t="shared" si="92"/>
        <v>0</v>
      </c>
      <c r="O259" s="30">
        <f t="shared" si="92"/>
        <v>0</v>
      </c>
      <c r="P259" s="30"/>
      <c r="Q259" s="30"/>
      <c r="R259" s="30"/>
      <c r="S259" s="30">
        <f>SUM(S260)</f>
        <v>0</v>
      </c>
      <c r="T259" s="22">
        <f t="shared" si="82"/>
        <v>0.9834050399508297</v>
      </c>
      <c r="BW259" s="40"/>
      <c r="BX259" s="40"/>
      <c r="BY259" s="40"/>
      <c r="BZ259" s="40"/>
      <c r="CA259" s="40"/>
      <c r="CB259" s="40"/>
      <c r="CC259" s="40"/>
      <c r="CD259" s="40"/>
      <c r="CE259" s="40"/>
      <c r="CF259" s="40"/>
      <c r="CG259" s="40"/>
      <c r="CH259" s="40"/>
      <c r="CI259" s="40"/>
      <c r="CJ259" s="40"/>
      <c r="CK259" s="40"/>
      <c r="CL259" s="40"/>
      <c r="CM259" s="40"/>
      <c r="CN259" s="40"/>
      <c r="CO259" s="40"/>
      <c r="CP259" s="40"/>
      <c r="CQ259" s="40"/>
      <c r="CR259" s="40"/>
      <c r="CS259" s="40"/>
      <c r="CT259" s="40"/>
      <c r="CU259" s="40"/>
      <c r="CV259" s="40"/>
      <c r="CW259" s="40"/>
      <c r="CX259" s="40"/>
      <c r="CY259" s="40"/>
      <c r="CZ259" s="40"/>
      <c r="DA259" s="40"/>
      <c r="DB259" s="40"/>
      <c r="DC259" s="40"/>
      <c r="DD259" s="40"/>
      <c r="DE259" s="40"/>
      <c r="DF259" s="40"/>
      <c r="DG259" s="40"/>
      <c r="DH259" s="40"/>
      <c r="DI259" s="40"/>
      <c r="DJ259" s="40"/>
      <c r="DK259" s="40"/>
      <c r="DL259" s="40"/>
      <c r="DM259" s="40"/>
      <c r="DN259" s="40"/>
      <c r="DO259" s="40"/>
      <c r="DP259" s="40"/>
      <c r="DQ259" s="40"/>
      <c r="DR259" s="40"/>
      <c r="DS259" s="40"/>
      <c r="DT259" s="40"/>
      <c r="DU259" s="40"/>
      <c r="DV259" s="40"/>
      <c r="DW259" s="40"/>
      <c r="DX259" s="40"/>
      <c r="DY259" s="40"/>
      <c r="DZ259" s="40"/>
      <c r="EA259" s="40"/>
      <c r="EB259" s="40"/>
      <c r="EC259" s="40"/>
      <c r="ED259" s="40"/>
      <c r="EE259" s="40"/>
      <c r="EF259" s="40"/>
      <c r="EG259" s="40"/>
      <c r="EH259" s="40"/>
      <c r="EI259" s="40"/>
      <c r="EJ259" s="40"/>
      <c r="EK259" s="40"/>
      <c r="EL259" s="40"/>
      <c r="EM259" s="40"/>
      <c r="EN259" s="40"/>
      <c r="EO259" s="40"/>
      <c r="EP259" s="40"/>
      <c r="EQ259" s="40"/>
      <c r="ER259" s="40"/>
      <c r="ES259" s="40"/>
      <c r="ET259" s="40"/>
      <c r="EU259" s="40"/>
      <c r="EV259" s="40"/>
      <c r="EW259" s="40"/>
      <c r="EX259" s="40"/>
      <c r="EY259" s="40"/>
      <c r="EZ259" s="40"/>
      <c r="FA259" s="40"/>
      <c r="FB259" s="40"/>
      <c r="FC259" s="40"/>
      <c r="FD259" s="40"/>
      <c r="FE259" s="40"/>
      <c r="FF259" s="40"/>
      <c r="FG259" s="40"/>
      <c r="FH259" s="40"/>
      <c r="FI259" s="40"/>
      <c r="FJ259" s="40"/>
      <c r="FK259" s="40"/>
      <c r="FL259" s="40"/>
      <c r="FM259" s="40"/>
      <c r="FN259" s="40"/>
      <c r="FO259" s="40"/>
      <c r="FP259" s="40"/>
      <c r="FQ259" s="40"/>
      <c r="FR259" s="40"/>
      <c r="FS259" s="40"/>
      <c r="FT259" s="40"/>
      <c r="FU259" s="40"/>
      <c r="FV259" s="40"/>
      <c r="FW259" s="40"/>
      <c r="FX259" s="40"/>
      <c r="FY259" s="40"/>
      <c r="FZ259" s="40"/>
      <c r="GA259" s="40"/>
      <c r="GB259" s="40"/>
      <c r="GC259" s="40"/>
      <c r="GD259" s="40"/>
      <c r="GE259" s="40"/>
      <c r="GF259" s="40"/>
      <c r="GG259" s="40"/>
      <c r="GH259" s="40"/>
    </row>
    <row r="260" spans="1:190" ht="63.75">
      <c r="A260" s="95"/>
      <c r="B260" s="31"/>
      <c r="C260" s="32"/>
      <c r="D260" s="23" t="s">
        <v>19</v>
      </c>
      <c r="E260" s="24" t="s">
        <v>20</v>
      </c>
      <c r="F260" s="30">
        <v>65080</v>
      </c>
      <c r="G260" s="21">
        <f>SUM(H260+M260)</f>
        <v>64000</v>
      </c>
      <c r="H260" s="21">
        <f>SUM(I260:L260)</f>
        <v>64000</v>
      </c>
      <c r="I260" s="38"/>
      <c r="J260" s="38">
        <v>64000</v>
      </c>
      <c r="K260" s="33">
        <v>0</v>
      </c>
      <c r="L260" s="38"/>
      <c r="M260" s="21">
        <f>SUM(N260:S260)</f>
        <v>0</v>
      </c>
      <c r="N260" s="38"/>
      <c r="O260" s="38"/>
      <c r="P260" s="38"/>
      <c r="Q260" s="38"/>
      <c r="R260" s="38"/>
      <c r="S260" s="38"/>
      <c r="T260" s="22">
        <f t="shared" si="82"/>
        <v>0.9834050399508297</v>
      </c>
      <c r="BW260" s="40"/>
      <c r="BX260" s="40"/>
      <c r="BY260" s="40"/>
      <c r="BZ260" s="40"/>
      <c r="CA260" s="40"/>
      <c r="CB260" s="40"/>
      <c r="CC260" s="40"/>
      <c r="CD260" s="40"/>
      <c r="CE260" s="40"/>
      <c r="CF260" s="40"/>
      <c r="CG260" s="40"/>
      <c r="CH260" s="40"/>
      <c r="CI260" s="40"/>
      <c r="CJ260" s="40"/>
      <c r="CK260" s="40"/>
      <c r="CL260" s="40"/>
      <c r="CM260" s="40"/>
      <c r="CN260" s="40"/>
      <c r="CO260" s="40"/>
      <c r="CP260" s="40"/>
      <c r="CQ260" s="40"/>
      <c r="CR260" s="40"/>
      <c r="CS260" s="40"/>
      <c r="CT260" s="40"/>
      <c r="CU260" s="40"/>
      <c r="CV260" s="40"/>
      <c r="CW260" s="40"/>
      <c r="CX260" s="40"/>
      <c r="CY260" s="40"/>
      <c r="CZ260" s="40"/>
      <c r="DA260" s="40"/>
      <c r="DB260" s="40"/>
      <c r="DC260" s="40"/>
      <c r="DD260" s="40"/>
      <c r="DE260" s="40"/>
      <c r="DF260" s="40"/>
      <c r="DG260" s="40"/>
      <c r="DH260" s="40"/>
      <c r="DI260" s="40"/>
      <c r="DJ260" s="40"/>
      <c r="DK260" s="40"/>
      <c r="DL260" s="40"/>
      <c r="DM260" s="40"/>
      <c r="DN260" s="40"/>
      <c r="DO260" s="40"/>
      <c r="DP260" s="40"/>
      <c r="DQ260" s="40"/>
      <c r="DR260" s="40"/>
      <c r="DS260" s="40"/>
      <c r="DT260" s="40"/>
      <c r="DU260" s="40"/>
      <c r="DV260" s="40"/>
      <c r="DW260" s="40"/>
      <c r="DX260" s="40"/>
      <c r="DY260" s="40"/>
      <c r="DZ260" s="40"/>
      <c r="EA260" s="40"/>
      <c r="EB260" s="40"/>
      <c r="EC260" s="40"/>
      <c r="ED260" s="40"/>
      <c r="EE260" s="40"/>
      <c r="EF260" s="40"/>
      <c r="EG260" s="40"/>
      <c r="EH260" s="40"/>
      <c r="EI260" s="40"/>
      <c r="EJ260" s="40"/>
      <c r="EK260" s="40"/>
      <c r="EL260" s="40"/>
      <c r="EM260" s="40"/>
      <c r="EN260" s="40"/>
      <c r="EO260" s="40"/>
      <c r="EP260" s="40"/>
      <c r="EQ260" s="40"/>
      <c r="ER260" s="40"/>
      <c r="ES260" s="40"/>
      <c r="ET260" s="40"/>
      <c r="EU260" s="40"/>
      <c r="EV260" s="40"/>
      <c r="EW260" s="40"/>
      <c r="EX260" s="40"/>
      <c r="EY260" s="40"/>
      <c r="EZ260" s="40"/>
      <c r="FA260" s="40"/>
      <c r="FB260" s="40"/>
      <c r="FC260" s="40"/>
      <c r="FD260" s="40"/>
      <c r="FE260" s="40"/>
      <c r="FF260" s="40"/>
      <c r="FG260" s="40"/>
      <c r="FH260" s="40"/>
      <c r="FI260" s="40"/>
      <c r="FJ260" s="40"/>
      <c r="FK260" s="40"/>
      <c r="FL260" s="40"/>
      <c r="FM260" s="40"/>
      <c r="FN260" s="40"/>
      <c r="FO260" s="40"/>
      <c r="FP260" s="40"/>
      <c r="FQ260" s="40"/>
      <c r="FR260" s="40"/>
      <c r="FS260" s="40"/>
      <c r="FT260" s="40"/>
      <c r="FU260" s="40"/>
      <c r="FV260" s="40"/>
      <c r="FW260" s="40"/>
      <c r="FX260" s="40"/>
      <c r="FY260" s="40"/>
      <c r="FZ260" s="40"/>
      <c r="GA260" s="40"/>
      <c r="GB260" s="40"/>
      <c r="GC260" s="40"/>
      <c r="GD260" s="40"/>
      <c r="GE260" s="40"/>
      <c r="GF260" s="40"/>
      <c r="GG260" s="40"/>
      <c r="GH260" s="40"/>
    </row>
    <row r="261" spans="1:190" ht="15">
      <c r="A261" s="95"/>
      <c r="B261" s="26"/>
      <c r="C261" s="27">
        <v>85295</v>
      </c>
      <c r="D261" s="28" t="s">
        <v>21</v>
      </c>
      <c r="E261" s="25"/>
      <c r="F261" s="30">
        <f aca="true" t="shared" si="93" ref="F261:L261">SUM(F262:F265)</f>
        <v>759456</v>
      </c>
      <c r="G261" s="30">
        <f t="shared" si="93"/>
        <v>419100</v>
      </c>
      <c r="H261" s="30">
        <f t="shared" si="93"/>
        <v>419100</v>
      </c>
      <c r="I261" s="30">
        <f t="shared" si="93"/>
        <v>419100</v>
      </c>
      <c r="J261" s="30">
        <f t="shared" si="93"/>
        <v>0</v>
      </c>
      <c r="K261" s="30">
        <f t="shared" si="93"/>
        <v>0</v>
      </c>
      <c r="L261" s="30">
        <f t="shared" si="93"/>
        <v>0</v>
      </c>
      <c r="M261" s="30">
        <f aca="true" t="shared" si="94" ref="M261:S261">SUM(M262:M263)</f>
        <v>0</v>
      </c>
      <c r="N261" s="30">
        <f t="shared" si="94"/>
        <v>0</v>
      </c>
      <c r="O261" s="30">
        <f t="shared" si="94"/>
        <v>0</v>
      </c>
      <c r="P261" s="30">
        <f t="shared" si="94"/>
        <v>0</v>
      </c>
      <c r="Q261" s="30">
        <f t="shared" si="94"/>
        <v>0</v>
      </c>
      <c r="R261" s="30"/>
      <c r="S261" s="30">
        <f t="shared" si="94"/>
        <v>0</v>
      </c>
      <c r="T261" s="22">
        <f t="shared" si="82"/>
        <v>0.5518423713816205</v>
      </c>
      <c r="BW261" s="39"/>
      <c r="BX261" s="39"/>
      <c r="BY261" s="39"/>
      <c r="BZ261" s="39"/>
      <c r="CA261" s="39"/>
      <c r="CB261" s="39"/>
      <c r="CC261" s="39"/>
      <c r="CD261" s="39"/>
      <c r="CE261" s="39"/>
      <c r="CF261" s="39"/>
      <c r="CG261" s="39"/>
      <c r="CH261" s="39"/>
      <c r="CI261" s="39"/>
      <c r="CJ261" s="39"/>
      <c r="CK261" s="39"/>
      <c r="CL261" s="39"/>
      <c r="CM261" s="39"/>
      <c r="CN261" s="39"/>
      <c r="CO261" s="39"/>
      <c r="CP261" s="39"/>
      <c r="CQ261" s="39"/>
      <c r="CR261" s="39"/>
      <c r="CS261" s="39"/>
      <c r="CT261" s="39"/>
      <c r="CU261" s="39"/>
      <c r="CV261" s="39"/>
      <c r="CW261" s="39"/>
      <c r="CX261" s="39"/>
      <c r="CY261" s="39"/>
      <c r="CZ261" s="39"/>
      <c r="DA261" s="39"/>
      <c r="DB261" s="39"/>
      <c r="DC261" s="39"/>
      <c r="DD261" s="39"/>
      <c r="DE261" s="39"/>
      <c r="DF261" s="39"/>
      <c r="DG261" s="39"/>
      <c r="DH261" s="39"/>
      <c r="DI261" s="39"/>
      <c r="DJ261" s="39"/>
      <c r="DK261" s="39"/>
      <c r="DL261" s="39"/>
      <c r="DM261" s="39"/>
      <c r="DN261" s="39"/>
      <c r="DO261" s="39"/>
      <c r="DP261" s="39"/>
      <c r="DQ261" s="39"/>
      <c r="DR261" s="39"/>
      <c r="DS261" s="39"/>
      <c r="DT261" s="39"/>
      <c r="DU261" s="39"/>
      <c r="DV261" s="39"/>
      <c r="DW261" s="39"/>
      <c r="DX261" s="39"/>
      <c r="DY261" s="39"/>
      <c r="DZ261" s="39"/>
      <c r="EA261" s="39"/>
      <c r="EB261" s="39"/>
      <c r="EC261" s="39"/>
      <c r="ED261" s="39"/>
      <c r="EE261" s="39"/>
      <c r="EF261" s="39"/>
      <c r="EG261" s="39"/>
      <c r="EH261" s="39"/>
      <c r="EI261" s="39"/>
      <c r="EJ261" s="39"/>
      <c r="EK261" s="39"/>
      <c r="EL261" s="39"/>
      <c r="EM261" s="39"/>
      <c r="EN261" s="39"/>
      <c r="EO261" s="39"/>
      <c r="EP261" s="39"/>
      <c r="EQ261" s="39"/>
      <c r="ER261" s="39"/>
      <c r="ES261" s="39"/>
      <c r="ET261" s="39"/>
      <c r="EU261" s="39"/>
      <c r="EV261" s="39"/>
      <c r="EW261" s="39"/>
      <c r="EX261" s="39"/>
      <c r="EY261" s="39"/>
      <c r="EZ261" s="39"/>
      <c r="FA261" s="39"/>
      <c r="FB261" s="39"/>
      <c r="FC261" s="39"/>
      <c r="FD261" s="39"/>
      <c r="FE261" s="39"/>
      <c r="FF261" s="39"/>
      <c r="FG261" s="39"/>
      <c r="FH261" s="39"/>
      <c r="FI261" s="39"/>
      <c r="FJ261" s="39"/>
      <c r="FK261" s="39"/>
      <c r="FL261" s="39"/>
      <c r="FM261" s="39"/>
      <c r="FN261" s="39"/>
      <c r="FO261" s="39"/>
      <c r="FP261" s="39"/>
      <c r="FQ261" s="39"/>
      <c r="FR261" s="39"/>
      <c r="FS261" s="39"/>
      <c r="FT261" s="39"/>
      <c r="FU261" s="39"/>
      <c r="FV261" s="39"/>
      <c r="FW261" s="39"/>
      <c r="FX261" s="39"/>
      <c r="FY261" s="39"/>
      <c r="FZ261" s="39"/>
      <c r="GA261" s="39"/>
      <c r="GB261" s="39"/>
      <c r="GC261" s="39"/>
      <c r="GD261" s="39"/>
      <c r="GE261" s="39"/>
      <c r="GF261" s="39"/>
      <c r="GG261" s="39"/>
      <c r="GH261" s="39"/>
    </row>
    <row r="262" spans="1:190" ht="38.25">
      <c r="A262" s="95"/>
      <c r="B262" s="31"/>
      <c r="C262" s="32"/>
      <c r="D262" s="23" t="s">
        <v>175</v>
      </c>
      <c r="E262" s="24" t="s">
        <v>176</v>
      </c>
      <c r="F262" s="30">
        <v>405228</v>
      </c>
      <c r="G262" s="21">
        <f>SUM(H262+M262)</f>
        <v>259000</v>
      </c>
      <c r="H262" s="21">
        <f>SUM(I262:L262)</f>
        <v>259000</v>
      </c>
      <c r="I262" s="38">
        <v>259000</v>
      </c>
      <c r="J262" s="38"/>
      <c r="K262" s="33"/>
      <c r="L262" s="38"/>
      <c r="M262" s="21">
        <f>SUM(N262:S262)</f>
        <v>0</v>
      </c>
      <c r="N262" s="38"/>
      <c r="O262" s="38"/>
      <c r="P262" s="38"/>
      <c r="Q262" s="38"/>
      <c r="R262" s="38"/>
      <c r="S262" s="38"/>
      <c r="T262" s="22">
        <f t="shared" si="82"/>
        <v>0.6391463571125391</v>
      </c>
      <c r="BW262" s="40"/>
      <c r="BX262" s="40"/>
      <c r="BY262" s="40"/>
      <c r="BZ262" s="40"/>
      <c r="CA262" s="40"/>
      <c r="CB262" s="40"/>
      <c r="CC262" s="40"/>
      <c r="CD262" s="40"/>
      <c r="CE262" s="40"/>
      <c r="CF262" s="40"/>
      <c r="CG262" s="40"/>
      <c r="CH262" s="40"/>
      <c r="CI262" s="40"/>
      <c r="CJ262" s="40"/>
      <c r="CK262" s="40"/>
      <c r="CL262" s="40"/>
      <c r="CM262" s="40"/>
      <c r="CN262" s="40"/>
      <c r="CO262" s="40"/>
      <c r="CP262" s="40"/>
      <c r="CQ262" s="40"/>
      <c r="CR262" s="40"/>
      <c r="CS262" s="40"/>
      <c r="CT262" s="40"/>
      <c r="CU262" s="40"/>
      <c r="CV262" s="40"/>
      <c r="CW262" s="40"/>
      <c r="CX262" s="40"/>
      <c r="CY262" s="40"/>
      <c r="CZ262" s="40"/>
      <c r="DA262" s="40"/>
      <c r="DB262" s="40"/>
      <c r="DC262" s="40"/>
      <c r="DD262" s="40"/>
      <c r="DE262" s="40"/>
      <c r="DF262" s="40"/>
      <c r="DG262" s="40"/>
      <c r="DH262" s="40"/>
      <c r="DI262" s="40"/>
      <c r="DJ262" s="40"/>
      <c r="DK262" s="40"/>
      <c r="DL262" s="40"/>
      <c r="DM262" s="40"/>
      <c r="DN262" s="40"/>
      <c r="DO262" s="40"/>
      <c r="DP262" s="40"/>
      <c r="DQ262" s="40"/>
      <c r="DR262" s="40"/>
      <c r="DS262" s="40"/>
      <c r="DT262" s="40"/>
      <c r="DU262" s="40"/>
      <c r="DV262" s="40"/>
      <c r="DW262" s="40"/>
      <c r="DX262" s="40"/>
      <c r="DY262" s="40"/>
      <c r="DZ262" s="40"/>
      <c r="EA262" s="40"/>
      <c r="EB262" s="40"/>
      <c r="EC262" s="40"/>
      <c r="ED262" s="40"/>
      <c r="EE262" s="40"/>
      <c r="EF262" s="40"/>
      <c r="EG262" s="40"/>
      <c r="EH262" s="40"/>
      <c r="EI262" s="40"/>
      <c r="EJ262" s="40"/>
      <c r="EK262" s="40"/>
      <c r="EL262" s="40"/>
      <c r="EM262" s="40"/>
      <c r="EN262" s="40"/>
      <c r="EO262" s="40"/>
      <c r="EP262" s="40"/>
      <c r="EQ262" s="40"/>
      <c r="ER262" s="40"/>
      <c r="ES262" s="40"/>
      <c r="ET262" s="40"/>
      <c r="EU262" s="40"/>
      <c r="EV262" s="40"/>
      <c r="EW262" s="40"/>
      <c r="EX262" s="40"/>
      <c r="EY262" s="40"/>
      <c r="EZ262" s="40"/>
      <c r="FA262" s="40"/>
      <c r="FB262" s="40"/>
      <c r="FC262" s="40"/>
      <c r="FD262" s="40"/>
      <c r="FE262" s="40"/>
      <c r="FF262" s="40"/>
      <c r="FG262" s="40"/>
      <c r="FH262" s="40"/>
      <c r="FI262" s="40"/>
      <c r="FJ262" s="40"/>
      <c r="FK262" s="40"/>
      <c r="FL262" s="40"/>
      <c r="FM262" s="40"/>
      <c r="FN262" s="40"/>
      <c r="FO262" s="40"/>
      <c r="FP262" s="40"/>
      <c r="FQ262" s="40"/>
      <c r="FR262" s="40"/>
      <c r="FS262" s="40"/>
      <c r="FT262" s="40"/>
      <c r="FU262" s="40"/>
      <c r="FV262" s="40"/>
      <c r="FW262" s="40"/>
      <c r="FX262" s="40"/>
      <c r="FY262" s="40"/>
      <c r="FZ262" s="40"/>
      <c r="GA262" s="40"/>
      <c r="GB262" s="40"/>
      <c r="GC262" s="40"/>
      <c r="GD262" s="40"/>
      <c r="GE262" s="40"/>
      <c r="GF262" s="40"/>
      <c r="GG262" s="40"/>
      <c r="GH262" s="40"/>
    </row>
    <row r="263" spans="1:190" ht="63.75">
      <c r="A263" s="95"/>
      <c r="B263" s="31"/>
      <c r="C263" s="32"/>
      <c r="D263" s="23" t="s">
        <v>22</v>
      </c>
      <c r="E263" s="24" t="s">
        <v>23</v>
      </c>
      <c r="F263" s="30">
        <v>193228</v>
      </c>
      <c r="G263" s="21">
        <f>SUM(H263+M263)</f>
        <v>0</v>
      </c>
      <c r="H263" s="21">
        <f>SUM(I263:L263)</f>
        <v>0</v>
      </c>
      <c r="I263" s="38"/>
      <c r="J263" s="38">
        <v>0</v>
      </c>
      <c r="K263" s="33"/>
      <c r="L263" s="38"/>
      <c r="M263" s="21">
        <f>SUM(N263:S263)</f>
        <v>0</v>
      </c>
      <c r="N263" s="38"/>
      <c r="O263" s="38"/>
      <c r="P263" s="38"/>
      <c r="Q263" s="38"/>
      <c r="R263" s="38"/>
      <c r="S263" s="38"/>
      <c r="T263" s="22">
        <f t="shared" si="82"/>
        <v>0</v>
      </c>
      <c r="BW263" s="40"/>
      <c r="BX263" s="40"/>
      <c r="BY263" s="40"/>
      <c r="BZ263" s="40"/>
      <c r="CA263" s="40"/>
      <c r="CB263" s="40"/>
      <c r="CC263" s="40"/>
      <c r="CD263" s="40"/>
      <c r="CE263" s="40"/>
      <c r="CF263" s="40"/>
      <c r="CG263" s="40"/>
      <c r="CH263" s="40"/>
      <c r="CI263" s="40"/>
      <c r="CJ263" s="40"/>
      <c r="CK263" s="40"/>
      <c r="CL263" s="40"/>
      <c r="CM263" s="40"/>
      <c r="CN263" s="40"/>
      <c r="CO263" s="40"/>
      <c r="CP263" s="40"/>
      <c r="CQ263" s="40"/>
      <c r="CR263" s="40"/>
      <c r="CS263" s="40"/>
      <c r="CT263" s="40"/>
      <c r="CU263" s="40"/>
      <c r="CV263" s="40"/>
      <c r="CW263" s="40"/>
      <c r="CX263" s="40"/>
      <c r="CY263" s="40"/>
      <c r="CZ263" s="40"/>
      <c r="DA263" s="40"/>
      <c r="DB263" s="40"/>
      <c r="DC263" s="40"/>
      <c r="DD263" s="40"/>
      <c r="DE263" s="40"/>
      <c r="DF263" s="40"/>
      <c r="DG263" s="40"/>
      <c r="DH263" s="40"/>
      <c r="DI263" s="40"/>
      <c r="DJ263" s="40"/>
      <c r="DK263" s="40"/>
      <c r="DL263" s="40"/>
      <c r="DM263" s="40"/>
      <c r="DN263" s="40"/>
      <c r="DO263" s="40"/>
      <c r="DP263" s="40"/>
      <c r="DQ263" s="40"/>
      <c r="DR263" s="40"/>
      <c r="DS263" s="40"/>
      <c r="DT263" s="40"/>
      <c r="DU263" s="40"/>
      <c r="DV263" s="40"/>
      <c r="DW263" s="40"/>
      <c r="DX263" s="40"/>
      <c r="DY263" s="40"/>
      <c r="DZ263" s="40"/>
      <c r="EA263" s="40"/>
      <c r="EB263" s="40"/>
      <c r="EC263" s="40"/>
      <c r="ED263" s="40"/>
      <c r="EE263" s="40"/>
      <c r="EF263" s="40"/>
      <c r="EG263" s="40"/>
      <c r="EH263" s="40"/>
      <c r="EI263" s="40"/>
      <c r="EJ263" s="40"/>
      <c r="EK263" s="40"/>
      <c r="EL263" s="40"/>
      <c r="EM263" s="40"/>
      <c r="EN263" s="40"/>
      <c r="EO263" s="40"/>
      <c r="EP263" s="40"/>
      <c r="EQ263" s="40"/>
      <c r="ER263" s="40"/>
      <c r="ES263" s="40"/>
      <c r="ET263" s="40"/>
      <c r="EU263" s="40"/>
      <c r="EV263" s="40"/>
      <c r="EW263" s="40"/>
      <c r="EX263" s="40"/>
      <c r="EY263" s="40"/>
      <c r="EZ263" s="40"/>
      <c r="FA263" s="40"/>
      <c r="FB263" s="40"/>
      <c r="FC263" s="40"/>
      <c r="FD263" s="40"/>
      <c r="FE263" s="40"/>
      <c r="FF263" s="40"/>
      <c r="FG263" s="40"/>
      <c r="FH263" s="40"/>
      <c r="FI263" s="40"/>
      <c r="FJ263" s="40"/>
      <c r="FK263" s="40"/>
      <c r="FL263" s="40"/>
      <c r="FM263" s="40"/>
      <c r="FN263" s="40"/>
      <c r="FO263" s="40"/>
      <c r="FP263" s="40"/>
      <c r="FQ263" s="40"/>
      <c r="FR263" s="40"/>
      <c r="FS263" s="40"/>
      <c r="FT263" s="40"/>
      <c r="FU263" s="40"/>
      <c r="FV263" s="40"/>
      <c r="FW263" s="40"/>
      <c r="FX263" s="40"/>
      <c r="FY263" s="40"/>
      <c r="FZ263" s="40"/>
      <c r="GA263" s="40"/>
      <c r="GB263" s="40"/>
      <c r="GC263" s="40"/>
      <c r="GD263" s="40"/>
      <c r="GE263" s="40"/>
      <c r="GF263" s="40"/>
      <c r="GG263" s="40"/>
      <c r="GH263" s="40"/>
    </row>
    <row r="264" spans="1:190" ht="51">
      <c r="A264" s="95"/>
      <c r="B264" s="31"/>
      <c r="C264" s="32"/>
      <c r="D264" s="23" t="s">
        <v>260</v>
      </c>
      <c r="E264" s="24" t="s">
        <v>261</v>
      </c>
      <c r="F264" s="30">
        <v>160000</v>
      </c>
      <c r="G264" s="21">
        <v>160000</v>
      </c>
      <c r="H264" s="21">
        <v>160000</v>
      </c>
      <c r="I264" s="38">
        <v>160000</v>
      </c>
      <c r="J264" s="38"/>
      <c r="K264" s="33"/>
      <c r="L264" s="38"/>
      <c r="M264" s="21"/>
      <c r="N264" s="38"/>
      <c r="O264" s="38"/>
      <c r="P264" s="38"/>
      <c r="Q264" s="38"/>
      <c r="R264" s="38"/>
      <c r="S264" s="38"/>
      <c r="T264" s="22">
        <f t="shared" si="82"/>
        <v>1</v>
      </c>
      <c r="BW264" s="40"/>
      <c r="BX264" s="40"/>
      <c r="BY264" s="40"/>
      <c r="BZ264" s="40"/>
      <c r="CA264" s="40"/>
      <c r="CB264" s="40"/>
      <c r="CC264" s="40"/>
      <c r="CD264" s="40"/>
      <c r="CE264" s="40"/>
      <c r="CF264" s="40"/>
      <c r="CG264" s="40"/>
      <c r="CH264" s="40"/>
      <c r="CI264" s="40"/>
      <c r="CJ264" s="40"/>
      <c r="CK264" s="40"/>
      <c r="CL264" s="40"/>
      <c r="CM264" s="40"/>
      <c r="CN264" s="40"/>
      <c r="CO264" s="40"/>
      <c r="CP264" s="40"/>
      <c r="CQ264" s="40"/>
      <c r="CR264" s="40"/>
      <c r="CS264" s="40"/>
      <c r="CT264" s="40"/>
      <c r="CU264" s="40"/>
      <c r="CV264" s="40"/>
      <c r="CW264" s="40"/>
      <c r="CX264" s="40"/>
      <c r="CY264" s="40"/>
      <c r="CZ264" s="40"/>
      <c r="DA264" s="40"/>
      <c r="DB264" s="40"/>
      <c r="DC264" s="40"/>
      <c r="DD264" s="40"/>
      <c r="DE264" s="40"/>
      <c r="DF264" s="40"/>
      <c r="DG264" s="40"/>
      <c r="DH264" s="40"/>
      <c r="DI264" s="40"/>
      <c r="DJ264" s="40"/>
      <c r="DK264" s="40"/>
      <c r="DL264" s="40"/>
      <c r="DM264" s="40"/>
      <c r="DN264" s="40"/>
      <c r="DO264" s="40"/>
      <c r="DP264" s="40"/>
      <c r="DQ264" s="40"/>
      <c r="DR264" s="40"/>
      <c r="DS264" s="40"/>
      <c r="DT264" s="40"/>
      <c r="DU264" s="40"/>
      <c r="DV264" s="40"/>
      <c r="DW264" s="40"/>
      <c r="DX264" s="40"/>
      <c r="DY264" s="40"/>
      <c r="DZ264" s="40"/>
      <c r="EA264" s="40"/>
      <c r="EB264" s="40"/>
      <c r="EC264" s="40"/>
      <c r="ED264" s="40"/>
      <c r="EE264" s="40"/>
      <c r="EF264" s="40"/>
      <c r="EG264" s="40"/>
      <c r="EH264" s="40"/>
      <c r="EI264" s="40"/>
      <c r="EJ264" s="40"/>
      <c r="EK264" s="40"/>
      <c r="EL264" s="40"/>
      <c r="EM264" s="40"/>
      <c r="EN264" s="40"/>
      <c r="EO264" s="40"/>
      <c r="EP264" s="40"/>
      <c r="EQ264" s="40"/>
      <c r="ER264" s="40"/>
      <c r="ES264" s="40"/>
      <c r="ET264" s="40"/>
      <c r="EU264" s="40"/>
      <c r="EV264" s="40"/>
      <c r="EW264" s="40"/>
      <c r="EX264" s="40"/>
      <c r="EY264" s="40"/>
      <c r="EZ264" s="40"/>
      <c r="FA264" s="40"/>
      <c r="FB264" s="40"/>
      <c r="FC264" s="40"/>
      <c r="FD264" s="40"/>
      <c r="FE264" s="40"/>
      <c r="FF264" s="40"/>
      <c r="FG264" s="40"/>
      <c r="FH264" s="40"/>
      <c r="FI264" s="40"/>
      <c r="FJ264" s="40"/>
      <c r="FK264" s="40"/>
      <c r="FL264" s="40"/>
      <c r="FM264" s="40"/>
      <c r="FN264" s="40"/>
      <c r="FO264" s="40"/>
      <c r="FP264" s="40"/>
      <c r="FQ264" s="40"/>
      <c r="FR264" s="40"/>
      <c r="FS264" s="40"/>
      <c r="FT264" s="40"/>
      <c r="FU264" s="40"/>
      <c r="FV264" s="40"/>
      <c r="FW264" s="40"/>
      <c r="FX264" s="40"/>
      <c r="FY264" s="40"/>
      <c r="FZ264" s="40"/>
      <c r="GA264" s="40"/>
      <c r="GB264" s="40"/>
      <c r="GC264" s="40"/>
      <c r="GD264" s="40"/>
      <c r="GE264" s="40"/>
      <c r="GF264" s="40"/>
      <c r="GG264" s="40"/>
      <c r="GH264" s="40"/>
    </row>
    <row r="265" spans="1:190" ht="51">
      <c r="A265" s="95"/>
      <c r="B265" s="31"/>
      <c r="C265" s="32"/>
      <c r="D265" s="42" t="s">
        <v>202</v>
      </c>
      <c r="E265" s="43">
        <v>2910</v>
      </c>
      <c r="F265" s="30">
        <v>1000</v>
      </c>
      <c r="G265" s="21">
        <v>100</v>
      </c>
      <c r="H265" s="21">
        <v>100</v>
      </c>
      <c r="I265" s="38">
        <v>100</v>
      </c>
      <c r="J265" s="38"/>
      <c r="K265" s="33"/>
      <c r="L265" s="38"/>
      <c r="M265" s="21">
        <f>SUM(N265:S265)</f>
        <v>0</v>
      </c>
      <c r="N265" s="38"/>
      <c r="O265" s="38"/>
      <c r="P265" s="38"/>
      <c r="Q265" s="38"/>
      <c r="R265" s="38"/>
      <c r="S265" s="38"/>
      <c r="T265" s="22">
        <f>IF(F265&lt;&gt;0,G265/F265,"")</f>
        <v>0.1</v>
      </c>
      <c r="BW265" s="40"/>
      <c r="BX265" s="40"/>
      <c r="BY265" s="40"/>
      <c r="BZ265" s="40"/>
      <c r="CA265" s="40"/>
      <c r="CB265" s="40"/>
      <c r="CC265" s="40"/>
      <c r="CD265" s="40"/>
      <c r="CE265" s="40"/>
      <c r="CF265" s="40"/>
      <c r="CG265" s="40"/>
      <c r="CH265" s="40"/>
      <c r="CI265" s="40"/>
      <c r="CJ265" s="40"/>
      <c r="CK265" s="40"/>
      <c r="CL265" s="40"/>
      <c r="CM265" s="40"/>
      <c r="CN265" s="40"/>
      <c r="CO265" s="40"/>
      <c r="CP265" s="40"/>
      <c r="CQ265" s="40"/>
      <c r="CR265" s="40"/>
      <c r="CS265" s="40"/>
      <c r="CT265" s="40"/>
      <c r="CU265" s="40"/>
      <c r="CV265" s="40"/>
      <c r="CW265" s="40"/>
      <c r="CX265" s="40"/>
      <c r="CY265" s="40"/>
      <c r="CZ265" s="40"/>
      <c r="DA265" s="40"/>
      <c r="DB265" s="40"/>
      <c r="DC265" s="40"/>
      <c r="DD265" s="40"/>
      <c r="DE265" s="40"/>
      <c r="DF265" s="40"/>
      <c r="DG265" s="40"/>
      <c r="DH265" s="40"/>
      <c r="DI265" s="40"/>
      <c r="DJ265" s="40"/>
      <c r="DK265" s="40"/>
      <c r="DL265" s="40"/>
      <c r="DM265" s="40"/>
      <c r="DN265" s="40"/>
      <c r="DO265" s="40"/>
      <c r="DP265" s="40"/>
      <c r="DQ265" s="40"/>
      <c r="DR265" s="40"/>
      <c r="DS265" s="40"/>
      <c r="DT265" s="40"/>
      <c r="DU265" s="40"/>
      <c r="DV265" s="40"/>
      <c r="DW265" s="40"/>
      <c r="DX265" s="40"/>
      <c r="DY265" s="40"/>
      <c r="DZ265" s="40"/>
      <c r="EA265" s="40"/>
      <c r="EB265" s="40"/>
      <c r="EC265" s="40"/>
      <c r="ED265" s="40"/>
      <c r="EE265" s="40"/>
      <c r="EF265" s="40"/>
      <c r="EG265" s="40"/>
      <c r="EH265" s="40"/>
      <c r="EI265" s="40"/>
      <c r="EJ265" s="40"/>
      <c r="EK265" s="40"/>
      <c r="EL265" s="40"/>
      <c r="EM265" s="40"/>
      <c r="EN265" s="40"/>
      <c r="EO265" s="40"/>
      <c r="EP265" s="40"/>
      <c r="EQ265" s="40"/>
      <c r="ER265" s="40"/>
      <c r="ES265" s="40"/>
      <c r="ET265" s="40"/>
      <c r="EU265" s="40"/>
      <c r="EV265" s="40"/>
      <c r="EW265" s="40"/>
      <c r="EX265" s="40"/>
      <c r="EY265" s="40"/>
      <c r="EZ265" s="40"/>
      <c r="FA265" s="40"/>
      <c r="FB265" s="40"/>
      <c r="FC265" s="40"/>
      <c r="FD265" s="40"/>
      <c r="FE265" s="40"/>
      <c r="FF265" s="40"/>
      <c r="FG265" s="40"/>
      <c r="FH265" s="40"/>
      <c r="FI265" s="40"/>
      <c r="FJ265" s="40"/>
      <c r="FK265" s="40"/>
      <c r="FL265" s="40"/>
      <c r="FM265" s="40"/>
      <c r="FN265" s="40"/>
      <c r="FO265" s="40"/>
      <c r="FP265" s="40"/>
      <c r="FQ265" s="40"/>
      <c r="FR265" s="40"/>
      <c r="FS265" s="40"/>
      <c r="FT265" s="40"/>
      <c r="FU265" s="40"/>
      <c r="FV265" s="40"/>
      <c r="FW265" s="40"/>
      <c r="FX265" s="40"/>
      <c r="FY265" s="40"/>
      <c r="FZ265" s="40"/>
      <c r="GA265" s="40"/>
      <c r="GB265" s="40"/>
      <c r="GC265" s="40"/>
      <c r="GD265" s="40"/>
      <c r="GE265" s="40"/>
      <c r="GF265" s="40"/>
      <c r="GG265" s="40"/>
      <c r="GH265" s="40"/>
    </row>
    <row r="266" spans="1:190" ht="25.5">
      <c r="A266" s="95"/>
      <c r="B266" s="26">
        <v>853</v>
      </c>
      <c r="C266" s="27"/>
      <c r="D266" s="28" t="s">
        <v>212</v>
      </c>
      <c r="E266" s="50"/>
      <c r="F266" s="30">
        <f aca="true" t="shared" si="95" ref="F266:O266">SUM(F267+F269+F271)</f>
        <v>901691</v>
      </c>
      <c r="G266" s="30">
        <f t="shared" si="95"/>
        <v>336978</v>
      </c>
      <c r="H266" s="30">
        <f t="shared" si="95"/>
        <v>336978</v>
      </c>
      <c r="I266" s="30">
        <f t="shared" si="95"/>
        <v>31758</v>
      </c>
      <c r="J266" s="30">
        <f t="shared" si="95"/>
        <v>297000</v>
      </c>
      <c r="K266" s="30">
        <f t="shared" si="95"/>
        <v>8220</v>
      </c>
      <c r="L266" s="30">
        <f t="shared" si="95"/>
        <v>0</v>
      </c>
      <c r="M266" s="30">
        <f t="shared" si="95"/>
        <v>0</v>
      </c>
      <c r="N266" s="30">
        <f t="shared" si="95"/>
        <v>0</v>
      </c>
      <c r="O266" s="30">
        <f t="shared" si="95"/>
        <v>0</v>
      </c>
      <c r="P266" s="30"/>
      <c r="Q266" s="30"/>
      <c r="R266" s="30"/>
      <c r="S266" s="30">
        <f>SUM(S267+S269+S271)</f>
        <v>0</v>
      </c>
      <c r="T266" s="22">
        <f t="shared" si="82"/>
        <v>0.37371782572965684</v>
      </c>
      <c r="BW266" s="40"/>
      <c r="BX266" s="40"/>
      <c r="BY266" s="40"/>
      <c r="BZ266" s="40"/>
      <c r="CA266" s="40"/>
      <c r="CB266" s="40"/>
      <c r="CC266" s="40"/>
      <c r="CD266" s="40"/>
      <c r="CE266" s="40"/>
      <c r="CF266" s="40"/>
      <c r="CG266" s="40"/>
      <c r="CH266" s="40"/>
      <c r="CI266" s="40"/>
      <c r="CJ266" s="40"/>
      <c r="CK266" s="40"/>
      <c r="CL266" s="40"/>
      <c r="CM266" s="40"/>
      <c r="CN266" s="40"/>
      <c r="CO266" s="40"/>
      <c r="CP266" s="40"/>
      <c r="CQ266" s="40"/>
      <c r="CR266" s="40"/>
      <c r="CS266" s="40"/>
      <c r="CT266" s="40"/>
      <c r="CU266" s="40"/>
      <c r="CV266" s="40"/>
      <c r="CW266" s="40"/>
      <c r="CX266" s="40"/>
      <c r="CY266" s="40"/>
      <c r="CZ266" s="40"/>
      <c r="DA266" s="40"/>
      <c r="DB266" s="40"/>
      <c r="DC266" s="40"/>
      <c r="DD266" s="40"/>
      <c r="DE266" s="40"/>
      <c r="DF266" s="40"/>
      <c r="DG266" s="40"/>
      <c r="DH266" s="40"/>
      <c r="DI266" s="40"/>
      <c r="DJ266" s="40"/>
      <c r="DK266" s="40"/>
      <c r="DL266" s="40"/>
      <c r="DM266" s="40"/>
      <c r="DN266" s="40"/>
      <c r="DO266" s="40"/>
      <c r="DP266" s="40"/>
      <c r="DQ266" s="40"/>
      <c r="DR266" s="40"/>
      <c r="DS266" s="40"/>
      <c r="DT266" s="40"/>
      <c r="DU266" s="40"/>
      <c r="DV266" s="40"/>
      <c r="DW266" s="40"/>
      <c r="DX266" s="40"/>
      <c r="DY266" s="40"/>
      <c r="DZ266" s="40"/>
      <c r="EA266" s="40"/>
      <c r="EB266" s="40"/>
      <c r="EC266" s="40"/>
      <c r="ED266" s="40"/>
      <c r="EE266" s="40"/>
      <c r="EF266" s="40"/>
      <c r="EG266" s="40"/>
      <c r="EH266" s="40"/>
      <c r="EI266" s="40"/>
      <c r="EJ266" s="40"/>
      <c r="EK266" s="40"/>
      <c r="EL266" s="40"/>
      <c r="EM266" s="40"/>
      <c r="EN266" s="40"/>
      <c r="EO266" s="40"/>
      <c r="EP266" s="40"/>
      <c r="EQ266" s="40"/>
      <c r="ER266" s="40"/>
      <c r="ES266" s="40"/>
      <c r="ET266" s="40"/>
      <c r="EU266" s="40"/>
      <c r="EV266" s="40"/>
      <c r="EW266" s="40"/>
      <c r="EX266" s="40"/>
      <c r="EY266" s="40"/>
      <c r="EZ266" s="40"/>
      <c r="FA266" s="40"/>
      <c r="FB266" s="40"/>
      <c r="FC266" s="40"/>
      <c r="FD266" s="40"/>
      <c r="FE266" s="40"/>
      <c r="FF266" s="40"/>
      <c r="FG266" s="40"/>
      <c r="FH266" s="40"/>
      <c r="FI266" s="40"/>
      <c r="FJ266" s="40"/>
      <c r="FK266" s="40"/>
      <c r="FL266" s="40"/>
      <c r="FM266" s="40"/>
      <c r="FN266" s="40"/>
      <c r="FO266" s="40"/>
      <c r="FP266" s="40"/>
      <c r="FQ266" s="40"/>
      <c r="FR266" s="40"/>
      <c r="FS266" s="40"/>
      <c r="FT266" s="40"/>
      <c r="FU266" s="40"/>
      <c r="FV266" s="40"/>
      <c r="FW266" s="40"/>
      <c r="FX266" s="40"/>
      <c r="FY266" s="40"/>
      <c r="FZ266" s="40"/>
      <c r="GA266" s="40"/>
      <c r="GB266" s="40"/>
      <c r="GC266" s="40"/>
      <c r="GD266" s="40"/>
      <c r="GE266" s="40"/>
      <c r="GF266" s="40"/>
      <c r="GG266" s="40"/>
      <c r="GH266" s="40"/>
    </row>
    <row r="267" spans="1:190" ht="25.5">
      <c r="A267" s="95"/>
      <c r="B267" s="31"/>
      <c r="C267" s="27">
        <v>85311</v>
      </c>
      <c r="D267" s="20" t="s">
        <v>213</v>
      </c>
      <c r="E267" s="51"/>
      <c r="F267" s="30">
        <f aca="true" t="shared" si="96" ref="F267:S267">SUM(F268)</f>
        <v>8220</v>
      </c>
      <c r="G267" s="30">
        <f t="shared" si="96"/>
        <v>8220</v>
      </c>
      <c r="H267" s="30">
        <f t="shared" si="96"/>
        <v>8220</v>
      </c>
      <c r="I267" s="30">
        <f t="shared" si="96"/>
        <v>0</v>
      </c>
      <c r="J267" s="30">
        <f t="shared" si="96"/>
        <v>0</v>
      </c>
      <c r="K267" s="30">
        <f t="shared" si="96"/>
        <v>8220</v>
      </c>
      <c r="L267" s="30">
        <f t="shared" si="96"/>
        <v>0</v>
      </c>
      <c r="M267" s="30">
        <f t="shared" si="96"/>
        <v>0</v>
      </c>
      <c r="N267" s="30">
        <f t="shared" si="96"/>
        <v>0</v>
      </c>
      <c r="O267" s="30">
        <f t="shared" si="96"/>
        <v>0</v>
      </c>
      <c r="P267" s="30">
        <f t="shared" si="96"/>
        <v>0</v>
      </c>
      <c r="Q267" s="30">
        <f t="shared" si="96"/>
        <v>0</v>
      </c>
      <c r="R267" s="30"/>
      <c r="S267" s="30">
        <f t="shared" si="96"/>
        <v>0</v>
      </c>
      <c r="T267" s="22">
        <f t="shared" si="82"/>
        <v>1</v>
      </c>
      <c r="BW267" s="40"/>
      <c r="BX267" s="40"/>
      <c r="BY267" s="40"/>
      <c r="BZ267" s="40"/>
      <c r="CA267" s="40"/>
      <c r="CB267" s="40"/>
      <c r="CC267" s="40"/>
      <c r="CD267" s="40"/>
      <c r="CE267" s="40"/>
      <c r="CF267" s="40"/>
      <c r="CG267" s="40"/>
      <c r="CH267" s="40"/>
      <c r="CI267" s="40"/>
      <c r="CJ267" s="40"/>
      <c r="CK267" s="40"/>
      <c r="CL267" s="40"/>
      <c r="CM267" s="40"/>
      <c r="CN267" s="40"/>
      <c r="CO267" s="40"/>
      <c r="CP267" s="40"/>
      <c r="CQ267" s="40"/>
      <c r="CR267" s="40"/>
      <c r="CS267" s="40"/>
      <c r="CT267" s="40"/>
      <c r="CU267" s="40"/>
      <c r="CV267" s="40"/>
      <c r="CW267" s="40"/>
      <c r="CX267" s="40"/>
      <c r="CY267" s="40"/>
      <c r="CZ267" s="40"/>
      <c r="DA267" s="40"/>
      <c r="DB267" s="40"/>
      <c r="DC267" s="40"/>
      <c r="DD267" s="40"/>
      <c r="DE267" s="40"/>
      <c r="DF267" s="40"/>
      <c r="DG267" s="40"/>
      <c r="DH267" s="40"/>
      <c r="DI267" s="40"/>
      <c r="DJ267" s="40"/>
      <c r="DK267" s="40"/>
      <c r="DL267" s="40"/>
      <c r="DM267" s="40"/>
      <c r="DN267" s="40"/>
      <c r="DO267" s="40"/>
      <c r="DP267" s="40"/>
      <c r="DQ267" s="40"/>
      <c r="DR267" s="40"/>
      <c r="DS267" s="40"/>
      <c r="DT267" s="40"/>
      <c r="DU267" s="40"/>
      <c r="DV267" s="40"/>
      <c r="DW267" s="40"/>
      <c r="DX267" s="40"/>
      <c r="DY267" s="40"/>
      <c r="DZ267" s="40"/>
      <c r="EA267" s="40"/>
      <c r="EB267" s="40"/>
      <c r="EC267" s="40"/>
      <c r="ED267" s="40"/>
      <c r="EE267" s="40"/>
      <c r="EF267" s="40"/>
      <c r="EG267" s="40"/>
      <c r="EH267" s="40"/>
      <c r="EI267" s="40"/>
      <c r="EJ267" s="40"/>
      <c r="EK267" s="40"/>
      <c r="EL267" s="40"/>
      <c r="EM267" s="40"/>
      <c r="EN267" s="40"/>
      <c r="EO267" s="40"/>
      <c r="EP267" s="40"/>
      <c r="EQ267" s="40"/>
      <c r="ER267" s="40"/>
      <c r="ES267" s="40"/>
      <c r="ET267" s="40"/>
      <c r="EU267" s="40"/>
      <c r="EV267" s="40"/>
      <c r="EW267" s="40"/>
      <c r="EX267" s="40"/>
      <c r="EY267" s="40"/>
      <c r="EZ267" s="40"/>
      <c r="FA267" s="40"/>
      <c r="FB267" s="40"/>
      <c r="FC267" s="40"/>
      <c r="FD267" s="40"/>
      <c r="FE267" s="40"/>
      <c r="FF267" s="40"/>
      <c r="FG267" s="40"/>
      <c r="FH267" s="40"/>
      <c r="FI267" s="40"/>
      <c r="FJ267" s="40"/>
      <c r="FK267" s="40"/>
      <c r="FL267" s="40"/>
      <c r="FM267" s="40"/>
      <c r="FN267" s="40"/>
      <c r="FO267" s="40"/>
      <c r="FP267" s="40"/>
      <c r="FQ267" s="40"/>
      <c r="FR267" s="40"/>
      <c r="FS267" s="40"/>
      <c r="FT267" s="40"/>
      <c r="FU267" s="40"/>
      <c r="FV267" s="40"/>
      <c r="FW267" s="40"/>
      <c r="FX267" s="40"/>
      <c r="FY267" s="40"/>
      <c r="FZ267" s="40"/>
      <c r="GA267" s="40"/>
      <c r="GB267" s="40"/>
      <c r="GC267" s="40"/>
      <c r="GD267" s="40"/>
      <c r="GE267" s="40"/>
      <c r="GF267" s="40"/>
      <c r="GG267" s="40"/>
      <c r="GH267" s="40"/>
    </row>
    <row r="268" spans="1:190" ht="51">
      <c r="A268" s="95"/>
      <c r="B268" s="31"/>
      <c r="C268" s="27"/>
      <c r="D268" s="23" t="s">
        <v>189</v>
      </c>
      <c r="E268" s="24" t="s">
        <v>190</v>
      </c>
      <c r="F268" s="30">
        <v>8220</v>
      </c>
      <c r="G268" s="21">
        <f>SUM(H268+M268)</f>
        <v>8220</v>
      </c>
      <c r="H268" s="21">
        <f>SUM(I268:L268)</f>
        <v>8220</v>
      </c>
      <c r="I268" s="30"/>
      <c r="J268" s="30"/>
      <c r="K268" s="30">
        <v>8220</v>
      </c>
      <c r="L268" s="30"/>
      <c r="M268" s="21">
        <f>SUM(N268:S268)</f>
        <v>0</v>
      </c>
      <c r="N268" s="30"/>
      <c r="O268" s="30"/>
      <c r="P268" s="30"/>
      <c r="Q268" s="30"/>
      <c r="R268" s="30"/>
      <c r="S268" s="30"/>
      <c r="T268" s="22">
        <f t="shared" si="82"/>
        <v>1</v>
      </c>
      <c r="BW268" s="40"/>
      <c r="BX268" s="40"/>
      <c r="BY268" s="40"/>
      <c r="BZ268" s="40"/>
      <c r="CA268" s="40"/>
      <c r="CB268" s="40"/>
      <c r="CC268" s="40"/>
      <c r="CD268" s="40"/>
      <c r="CE268" s="40"/>
      <c r="CF268" s="40"/>
      <c r="CG268" s="40"/>
      <c r="CH268" s="40"/>
      <c r="CI268" s="40"/>
      <c r="CJ268" s="40"/>
      <c r="CK268" s="40"/>
      <c r="CL268" s="40"/>
      <c r="CM268" s="40"/>
      <c r="CN268" s="40"/>
      <c r="CO268" s="40"/>
      <c r="CP268" s="40"/>
      <c r="CQ268" s="40"/>
      <c r="CR268" s="40"/>
      <c r="CS268" s="40"/>
      <c r="CT268" s="40"/>
      <c r="CU268" s="40"/>
      <c r="CV268" s="40"/>
      <c r="CW268" s="40"/>
      <c r="CX268" s="40"/>
      <c r="CY268" s="40"/>
      <c r="CZ268" s="40"/>
      <c r="DA268" s="40"/>
      <c r="DB268" s="40"/>
      <c r="DC268" s="40"/>
      <c r="DD268" s="40"/>
      <c r="DE268" s="40"/>
      <c r="DF268" s="40"/>
      <c r="DG268" s="40"/>
      <c r="DH268" s="40"/>
      <c r="DI268" s="40"/>
      <c r="DJ268" s="40"/>
      <c r="DK268" s="40"/>
      <c r="DL268" s="40"/>
      <c r="DM268" s="40"/>
      <c r="DN268" s="40"/>
      <c r="DO268" s="40"/>
      <c r="DP268" s="40"/>
      <c r="DQ268" s="40"/>
      <c r="DR268" s="40"/>
      <c r="DS268" s="40"/>
      <c r="DT268" s="40"/>
      <c r="DU268" s="40"/>
      <c r="DV268" s="40"/>
      <c r="DW268" s="40"/>
      <c r="DX268" s="40"/>
      <c r="DY268" s="40"/>
      <c r="DZ268" s="40"/>
      <c r="EA268" s="40"/>
      <c r="EB268" s="40"/>
      <c r="EC268" s="40"/>
      <c r="ED268" s="40"/>
      <c r="EE268" s="40"/>
      <c r="EF268" s="40"/>
      <c r="EG268" s="40"/>
      <c r="EH268" s="40"/>
      <c r="EI268" s="40"/>
      <c r="EJ268" s="40"/>
      <c r="EK268" s="40"/>
      <c r="EL268" s="40"/>
      <c r="EM268" s="40"/>
      <c r="EN268" s="40"/>
      <c r="EO268" s="40"/>
      <c r="EP268" s="40"/>
      <c r="EQ268" s="40"/>
      <c r="ER268" s="40"/>
      <c r="ES268" s="40"/>
      <c r="ET268" s="40"/>
      <c r="EU268" s="40"/>
      <c r="EV268" s="40"/>
      <c r="EW268" s="40"/>
      <c r="EX268" s="40"/>
      <c r="EY268" s="40"/>
      <c r="EZ268" s="40"/>
      <c r="FA268" s="40"/>
      <c r="FB268" s="40"/>
      <c r="FC268" s="40"/>
      <c r="FD268" s="40"/>
      <c r="FE268" s="40"/>
      <c r="FF268" s="40"/>
      <c r="FG268" s="40"/>
      <c r="FH268" s="40"/>
      <c r="FI268" s="40"/>
      <c r="FJ268" s="40"/>
      <c r="FK268" s="40"/>
      <c r="FL268" s="40"/>
      <c r="FM268" s="40"/>
      <c r="FN268" s="40"/>
      <c r="FO268" s="40"/>
      <c r="FP268" s="40"/>
      <c r="FQ268" s="40"/>
      <c r="FR268" s="40"/>
      <c r="FS268" s="40"/>
      <c r="FT268" s="40"/>
      <c r="FU268" s="40"/>
      <c r="FV268" s="40"/>
      <c r="FW268" s="40"/>
      <c r="FX268" s="40"/>
      <c r="FY268" s="40"/>
      <c r="FZ268" s="40"/>
      <c r="GA268" s="40"/>
      <c r="GB268" s="40"/>
      <c r="GC268" s="40"/>
      <c r="GD268" s="40"/>
      <c r="GE268" s="40"/>
      <c r="GF268" s="40"/>
      <c r="GG268" s="40"/>
      <c r="GH268" s="40"/>
    </row>
    <row r="269" spans="1:190" ht="25.5">
      <c r="A269" s="95">
        <v>12</v>
      </c>
      <c r="B269" s="31"/>
      <c r="C269" s="32">
        <v>85321</v>
      </c>
      <c r="D269" s="28" t="s">
        <v>214</v>
      </c>
      <c r="E269" s="24"/>
      <c r="F269" s="30">
        <f aca="true" t="shared" si="97" ref="F269:O269">SUM(F270)</f>
        <v>278000</v>
      </c>
      <c r="G269" s="30">
        <f t="shared" si="97"/>
        <v>297000</v>
      </c>
      <c r="H269" s="30">
        <f t="shared" si="97"/>
        <v>297000</v>
      </c>
      <c r="I269" s="30">
        <f t="shared" si="97"/>
        <v>0</v>
      </c>
      <c r="J269" s="30">
        <f t="shared" si="97"/>
        <v>297000</v>
      </c>
      <c r="K269" s="30">
        <f t="shared" si="97"/>
        <v>0</v>
      </c>
      <c r="L269" s="30">
        <f t="shared" si="97"/>
        <v>0</v>
      </c>
      <c r="M269" s="30">
        <f t="shared" si="97"/>
        <v>0</v>
      </c>
      <c r="N269" s="30">
        <f t="shared" si="97"/>
        <v>0</v>
      </c>
      <c r="O269" s="30">
        <f t="shared" si="97"/>
        <v>0</v>
      </c>
      <c r="P269" s="30"/>
      <c r="Q269" s="30"/>
      <c r="R269" s="30"/>
      <c r="S269" s="30">
        <f>SUM(S270)</f>
        <v>0</v>
      </c>
      <c r="T269" s="22">
        <f t="shared" si="82"/>
        <v>1.0683453237410072</v>
      </c>
      <c r="BW269" s="40"/>
      <c r="BX269" s="40"/>
      <c r="BY269" s="40"/>
      <c r="BZ269" s="40"/>
      <c r="CA269" s="40"/>
      <c r="CB269" s="40"/>
      <c r="CC269" s="40"/>
      <c r="CD269" s="40"/>
      <c r="CE269" s="40"/>
      <c r="CF269" s="40"/>
      <c r="CG269" s="40"/>
      <c r="CH269" s="40"/>
      <c r="CI269" s="40"/>
      <c r="CJ269" s="40"/>
      <c r="CK269" s="40"/>
      <c r="CL269" s="40"/>
      <c r="CM269" s="40"/>
      <c r="CN269" s="40"/>
      <c r="CO269" s="40"/>
      <c r="CP269" s="40"/>
      <c r="CQ269" s="40"/>
      <c r="CR269" s="40"/>
      <c r="CS269" s="40"/>
      <c r="CT269" s="40"/>
      <c r="CU269" s="40"/>
      <c r="CV269" s="40"/>
      <c r="CW269" s="40"/>
      <c r="CX269" s="40"/>
      <c r="CY269" s="40"/>
      <c r="CZ269" s="40"/>
      <c r="DA269" s="40"/>
      <c r="DB269" s="40"/>
      <c r="DC269" s="40"/>
      <c r="DD269" s="40"/>
      <c r="DE269" s="40"/>
      <c r="DF269" s="40"/>
      <c r="DG269" s="40"/>
      <c r="DH269" s="40"/>
      <c r="DI269" s="40"/>
      <c r="DJ269" s="40"/>
      <c r="DK269" s="40"/>
      <c r="DL269" s="40"/>
      <c r="DM269" s="40"/>
      <c r="DN269" s="40"/>
      <c r="DO269" s="40"/>
      <c r="DP269" s="40"/>
      <c r="DQ269" s="40"/>
      <c r="DR269" s="40"/>
      <c r="DS269" s="40"/>
      <c r="DT269" s="40"/>
      <c r="DU269" s="40"/>
      <c r="DV269" s="40"/>
      <c r="DW269" s="40"/>
      <c r="DX269" s="40"/>
      <c r="DY269" s="40"/>
      <c r="DZ269" s="40"/>
      <c r="EA269" s="40"/>
      <c r="EB269" s="40"/>
      <c r="EC269" s="40"/>
      <c r="ED269" s="40"/>
      <c r="EE269" s="40"/>
      <c r="EF269" s="40"/>
      <c r="EG269" s="40"/>
      <c r="EH269" s="40"/>
      <c r="EI269" s="40"/>
      <c r="EJ269" s="40"/>
      <c r="EK269" s="40"/>
      <c r="EL269" s="40"/>
      <c r="EM269" s="40"/>
      <c r="EN269" s="40"/>
      <c r="EO269" s="40"/>
      <c r="EP269" s="40"/>
      <c r="EQ269" s="40"/>
      <c r="ER269" s="40"/>
      <c r="ES269" s="40"/>
      <c r="ET269" s="40"/>
      <c r="EU269" s="40"/>
      <c r="EV269" s="40"/>
      <c r="EW269" s="40"/>
      <c r="EX269" s="40"/>
      <c r="EY269" s="40"/>
      <c r="EZ269" s="40"/>
      <c r="FA269" s="40"/>
      <c r="FB269" s="40"/>
      <c r="FC269" s="40"/>
      <c r="FD269" s="40"/>
      <c r="FE269" s="40"/>
      <c r="FF269" s="40"/>
      <c r="FG269" s="40"/>
      <c r="FH269" s="40"/>
      <c r="FI269" s="40"/>
      <c r="FJ269" s="40"/>
      <c r="FK269" s="40"/>
      <c r="FL269" s="40"/>
      <c r="FM269" s="40"/>
      <c r="FN269" s="40"/>
      <c r="FO269" s="40"/>
      <c r="FP269" s="40"/>
      <c r="FQ269" s="40"/>
      <c r="FR269" s="40"/>
      <c r="FS269" s="40"/>
      <c r="FT269" s="40"/>
      <c r="FU269" s="40"/>
      <c r="FV269" s="40"/>
      <c r="FW269" s="40"/>
      <c r="FX269" s="40"/>
      <c r="FY269" s="40"/>
      <c r="FZ269" s="40"/>
      <c r="GA269" s="40"/>
      <c r="GB269" s="40"/>
      <c r="GC269" s="40"/>
      <c r="GD269" s="40"/>
      <c r="GE269" s="40"/>
      <c r="GF269" s="40"/>
      <c r="GG269" s="40"/>
      <c r="GH269" s="40"/>
    </row>
    <row r="270" spans="1:190" ht="63.75">
      <c r="A270" s="95"/>
      <c r="B270" s="31"/>
      <c r="C270" s="32"/>
      <c r="D270" s="23" t="s">
        <v>19</v>
      </c>
      <c r="E270" s="24" t="s">
        <v>20</v>
      </c>
      <c r="F270" s="30">
        <v>278000</v>
      </c>
      <c r="G270" s="21">
        <f>SUM(H270+M270)</f>
        <v>297000</v>
      </c>
      <c r="H270" s="21">
        <f>SUM(I270:L270)</f>
        <v>297000</v>
      </c>
      <c r="I270" s="38">
        <v>0</v>
      </c>
      <c r="J270" s="38">
        <v>297000</v>
      </c>
      <c r="K270" s="33">
        <v>0</v>
      </c>
      <c r="L270" s="38"/>
      <c r="M270" s="21">
        <f>SUM(N270:S270)</f>
        <v>0</v>
      </c>
      <c r="N270" s="38"/>
      <c r="O270" s="38"/>
      <c r="P270" s="38"/>
      <c r="Q270" s="38"/>
      <c r="R270" s="38"/>
      <c r="S270" s="38"/>
      <c r="T270" s="22">
        <f t="shared" si="82"/>
        <v>1.0683453237410072</v>
      </c>
      <c r="BW270" s="40"/>
      <c r="BX270" s="40"/>
      <c r="BY270" s="40"/>
      <c r="BZ270" s="40"/>
      <c r="CA270" s="40"/>
      <c r="CB270" s="40"/>
      <c r="CC270" s="40"/>
      <c r="CD270" s="40"/>
      <c r="CE270" s="40"/>
      <c r="CF270" s="40"/>
      <c r="CG270" s="40"/>
      <c r="CH270" s="40"/>
      <c r="CI270" s="40"/>
      <c r="CJ270" s="40"/>
      <c r="CK270" s="40"/>
      <c r="CL270" s="40"/>
      <c r="CM270" s="40"/>
      <c r="CN270" s="40"/>
      <c r="CO270" s="40"/>
      <c r="CP270" s="40"/>
      <c r="CQ270" s="40"/>
      <c r="CR270" s="40"/>
      <c r="CS270" s="40"/>
      <c r="CT270" s="40"/>
      <c r="CU270" s="40"/>
      <c r="CV270" s="40"/>
      <c r="CW270" s="40"/>
      <c r="CX270" s="40"/>
      <c r="CY270" s="40"/>
      <c r="CZ270" s="40"/>
      <c r="DA270" s="40"/>
      <c r="DB270" s="40"/>
      <c r="DC270" s="40"/>
      <c r="DD270" s="40"/>
      <c r="DE270" s="40"/>
      <c r="DF270" s="40"/>
      <c r="DG270" s="40"/>
      <c r="DH270" s="40"/>
      <c r="DI270" s="40"/>
      <c r="DJ270" s="40"/>
      <c r="DK270" s="40"/>
      <c r="DL270" s="40"/>
      <c r="DM270" s="40"/>
      <c r="DN270" s="40"/>
      <c r="DO270" s="40"/>
      <c r="DP270" s="40"/>
      <c r="DQ270" s="40"/>
      <c r="DR270" s="40"/>
      <c r="DS270" s="40"/>
      <c r="DT270" s="40"/>
      <c r="DU270" s="40"/>
      <c r="DV270" s="40"/>
      <c r="DW270" s="40"/>
      <c r="DX270" s="40"/>
      <c r="DY270" s="40"/>
      <c r="DZ270" s="40"/>
      <c r="EA270" s="40"/>
      <c r="EB270" s="40"/>
      <c r="EC270" s="40"/>
      <c r="ED270" s="40"/>
      <c r="EE270" s="40"/>
      <c r="EF270" s="40"/>
      <c r="EG270" s="40"/>
      <c r="EH270" s="40"/>
      <c r="EI270" s="40"/>
      <c r="EJ270" s="40"/>
      <c r="EK270" s="40"/>
      <c r="EL270" s="40"/>
      <c r="EM270" s="40"/>
      <c r="EN270" s="40"/>
      <c r="EO270" s="40"/>
      <c r="EP270" s="40"/>
      <c r="EQ270" s="40"/>
      <c r="ER270" s="40"/>
      <c r="ES270" s="40"/>
      <c r="ET270" s="40"/>
      <c r="EU270" s="40"/>
      <c r="EV270" s="40"/>
      <c r="EW270" s="40"/>
      <c r="EX270" s="40"/>
      <c r="EY270" s="40"/>
      <c r="EZ270" s="40"/>
      <c r="FA270" s="40"/>
      <c r="FB270" s="40"/>
      <c r="FC270" s="40"/>
      <c r="FD270" s="40"/>
      <c r="FE270" s="40"/>
      <c r="FF270" s="40"/>
      <c r="FG270" s="40"/>
      <c r="FH270" s="40"/>
      <c r="FI270" s="40"/>
      <c r="FJ270" s="40"/>
      <c r="FK270" s="40"/>
      <c r="FL270" s="40"/>
      <c r="FM270" s="40"/>
      <c r="FN270" s="40"/>
      <c r="FO270" s="40"/>
      <c r="FP270" s="40"/>
      <c r="FQ270" s="40"/>
      <c r="FR270" s="40"/>
      <c r="FS270" s="40"/>
      <c r="FT270" s="40"/>
      <c r="FU270" s="40"/>
      <c r="FV270" s="40"/>
      <c r="FW270" s="40"/>
      <c r="FX270" s="40"/>
      <c r="FY270" s="40"/>
      <c r="FZ270" s="40"/>
      <c r="GA270" s="40"/>
      <c r="GB270" s="40"/>
      <c r="GC270" s="40"/>
      <c r="GD270" s="40"/>
      <c r="GE270" s="40"/>
      <c r="GF270" s="40"/>
      <c r="GG270" s="40"/>
      <c r="GH270" s="40"/>
    </row>
    <row r="271" spans="1:190" ht="14.25">
      <c r="A271" s="95"/>
      <c r="B271" s="31"/>
      <c r="C271" s="32">
        <v>85395</v>
      </c>
      <c r="D271" s="23" t="s">
        <v>21</v>
      </c>
      <c r="E271" s="24"/>
      <c r="F271" s="30">
        <f aca="true" t="shared" si="98" ref="F271:S271">SUM(F272:F274)</f>
        <v>615471</v>
      </c>
      <c r="G271" s="30">
        <f t="shared" si="98"/>
        <v>31758</v>
      </c>
      <c r="H271" s="30">
        <f t="shared" si="98"/>
        <v>31758</v>
      </c>
      <c r="I271" s="30">
        <f t="shared" si="98"/>
        <v>31758</v>
      </c>
      <c r="J271" s="30">
        <f t="shared" si="98"/>
        <v>0</v>
      </c>
      <c r="K271" s="30">
        <f t="shared" si="98"/>
        <v>0</v>
      </c>
      <c r="L271" s="30">
        <f t="shared" si="98"/>
        <v>0</v>
      </c>
      <c r="M271" s="30">
        <f t="shared" si="98"/>
        <v>0</v>
      </c>
      <c r="N271" s="30">
        <f t="shared" si="98"/>
        <v>0</v>
      </c>
      <c r="O271" s="30">
        <f t="shared" si="98"/>
        <v>0</v>
      </c>
      <c r="P271" s="30">
        <f t="shared" si="98"/>
        <v>0</v>
      </c>
      <c r="Q271" s="30">
        <f t="shared" si="98"/>
        <v>0</v>
      </c>
      <c r="R271" s="30"/>
      <c r="S271" s="30">
        <f t="shared" si="98"/>
        <v>0</v>
      </c>
      <c r="T271" s="22">
        <f t="shared" si="82"/>
        <v>0.051599506719244286</v>
      </c>
      <c r="BW271" s="40"/>
      <c r="BX271" s="40"/>
      <c r="BY271" s="40"/>
      <c r="BZ271" s="40"/>
      <c r="CA271" s="40"/>
      <c r="CB271" s="40"/>
      <c r="CC271" s="40"/>
      <c r="CD271" s="40"/>
      <c r="CE271" s="40"/>
      <c r="CF271" s="40"/>
      <c r="CG271" s="40"/>
      <c r="CH271" s="40"/>
      <c r="CI271" s="40"/>
      <c r="CJ271" s="40"/>
      <c r="CK271" s="40"/>
      <c r="CL271" s="40"/>
      <c r="CM271" s="40"/>
      <c r="CN271" s="40"/>
      <c r="CO271" s="40"/>
      <c r="CP271" s="40"/>
      <c r="CQ271" s="40"/>
      <c r="CR271" s="40"/>
      <c r="CS271" s="40"/>
      <c r="CT271" s="40"/>
      <c r="CU271" s="40"/>
      <c r="CV271" s="40"/>
      <c r="CW271" s="40"/>
      <c r="CX271" s="40"/>
      <c r="CY271" s="40"/>
      <c r="CZ271" s="40"/>
      <c r="DA271" s="40"/>
      <c r="DB271" s="40"/>
      <c r="DC271" s="40"/>
      <c r="DD271" s="40"/>
      <c r="DE271" s="40"/>
      <c r="DF271" s="40"/>
      <c r="DG271" s="40"/>
      <c r="DH271" s="40"/>
      <c r="DI271" s="40"/>
      <c r="DJ271" s="40"/>
      <c r="DK271" s="40"/>
      <c r="DL271" s="40"/>
      <c r="DM271" s="40"/>
      <c r="DN271" s="40"/>
      <c r="DO271" s="40"/>
      <c r="DP271" s="40"/>
      <c r="DQ271" s="40"/>
      <c r="DR271" s="40"/>
      <c r="DS271" s="40"/>
      <c r="DT271" s="40"/>
      <c r="DU271" s="40"/>
      <c r="DV271" s="40"/>
      <c r="DW271" s="40"/>
      <c r="DX271" s="40"/>
      <c r="DY271" s="40"/>
      <c r="DZ271" s="40"/>
      <c r="EA271" s="40"/>
      <c r="EB271" s="40"/>
      <c r="EC271" s="40"/>
      <c r="ED271" s="40"/>
      <c r="EE271" s="40"/>
      <c r="EF271" s="40"/>
      <c r="EG271" s="40"/>
      <c r="EH271" s="40"/>
      <c r="EI271" s="40"/>
      <c r="EJ271" s="40"/>
      <c r="EK271" s="40"/>
      <c r="EL271" s="40"/>
      <c r="EM271" s="40"/>
      <c r="EN271" s="40"/>
      <c r="EO271" s="40"/>
      <c r="EP271" s="40"/>
      <c r="EQ271" s="40"/>
      <c r="ER271" s="40"/>
      <c r="ES271" s="40"/>
      <c r="ET271" s="40"/>
      <c r="EU271" s="40"/>
      <c r="EV271" s="40"/>
      <c r="EW271" s="40"/>
      <c r="EX271" s="40"/>
      <c r="EY271" s="40"/>
      <c r="EZ271" s="40"/>
      <c r="FA271" s="40"/>
      <c r="FB271" s="40"/>
      <c r="FC271" s="40"/>
      <c r="FD271" s="40"/>
      <c r="FE271" s="40"/>
      <c r="FF271" s="40"/>
      <c r="FG271" s="40"/>
      <c r="FH271" s="40"/>
      <c r="FI271" s="40"/>
      <c r="FJ271" s="40"/>
      <c r="FK271" s="40"/>
      <c r="FL271" s="40"/>
      <c r="FM271" s="40"/>
      <c r="FN271" s="40"/>
      <c r="FO271" s="40"/>
      <c r="FP271" s="40"/>
      <c r="FQ271" s="40"/>
      <c r="FR271" s="40"/>
      <c r="FS271" s="40"/>
      <c r="FT271" s="40"/>
      <c r="FU271" s="40"/>
      <c r="FV271" s="40"/>
      <c r="FW271" s="40"/>
      <c r="FX271" s="40"/>
      <c r="FY271" s="40"/>
      <c r="FZ271" s="40"/>
      <c r="GA271" s="40"/>
      <c r="GB271" s="40"/>
      <c r="GC271" s="40"/>
      <c r="GD271" s="40"/>
      <c r="GE271" s="40"/>
      <c r="GF271" s="40"/>
      <c r="GG271" s="40"/>
      <c r="GH271" s="40"/>
    </row>
    <row r="272" spans="1:190" ht="14.25">
      <c r="A272" s="95"/>
      <c r="B272" s="31"/>
      <c r="C272" s="32"/>
      <c r="D272" s="23" t="s">
        <v>215</v>
      </c>
      <c r="E272" s="24" t="s">
        <v>34</v>
      </c>
      <c r="F272" s="30">
        <v>44213</v>
      </c>
      <c r="G272" s="21">
        <f>SUM(H272+M272)</f>
        <v>31758</v>
      </c>
      <c r="H272" s="21">
        <f>SUM(I272:L272)</f>
        <v>31758</v>
      </c>
      <c r="I272" s="38">
        <v>31758</v>
      </c>
      <c r="J272" s="38"/>
      <c r="K272" s="33"/>
      <c r="L272" s="38"/>
      <c r="M272" s="21">
        <f>SUM(N272:S272)</f>
        <v>0</v>
      </c>
      <c r="N272" s="38"/>
      <c r="O272" s="38"/>
      <c r="P272" s="38"/>
      <c r="Q272" s="38"/>
      <c r="R272" s="38"/>
      <c r="S272" s="38"/>
      <c r="T272" s="22">
        <f t="shared" si="82"/>
        <v>0.7182955239409223</v>
      </c>
      <c r="BW272" s="40"/>
      <c r="BX272" s="40"/>
      <c r="BY272" s="40"/>
      <c r="BZ272" s="40"/>
      <c r="CA272" s="40"/>
      <c r="CB272" s="40"/>
      <c r="CC272" s="40"/>
      <c r="CD272" s="40"/>
      <c r="CE272" s="40"/>
      <c r="CF272" s="40"/>
      <c r="CG272" s="40"/>
      <c r="CH272" s="40"/>
      <c r="CI272" s="40"/>
      <c r="CJ272" s="40"/>
      <c r="CK272" s="40"/>
      <c r="CL272" s="40"/>
      <c r="CM272" s="40"/>
      <c r="CN272" s="40"/>
      <c r="CO272" s="40"/>
      <c r="CP272" s="40"/>
      <c r="CQ272" s="40"/>
      <c r="CR272" s="40"/>
      <c r="CS272" s="40"/>
      <c r="CT272" s="40"/>
      <c r="CU272" s="40"/>
      <c r="CV272" s="40"/>
      <c r="CW272" s="40"/>
      <c r="CX272" s="40"/>
      <c r="CY272" s="40"/>
      <c r="CZ272" s="40"/>
      <c r="DA272" s="40"/>
      <c r="DB272" s="40"/>
      <c r="DC272" s="40"/>
      <c r="DD272" s="40"/>
      <c r="DE272" s="40"/>
      <c r="DF272" s="40"/>
      <c r="DG272" s="40"/>
      <c r="DH272" s="40"/>
      <c r="DI272" s="40"/>
      <c r="DJ272" s="40"/>
      <c r="DK272" s="40"/>
      <c r="DL272" s="40"/>
      <c r="DM272" s="40"/>
      <c r="DN272" s="40"/>
      <c r="DO272" s="40"/>
      <c r="DP272" s="40"/>
      <c r="DQ272" s="40"/>
      <c r="DR272" s="40"/>
      <c r="DS272" s="40"/>
      <c r="DT272" s="40"/>
      <c r="DU272" s="40"/>
      <c r="DV272" s="40"/>
      <c r="DW272" s="40"/>
      <c r="DX272" s="40"/>
      <c r="DY272" s="40"/>
      <c r="DZ272" s="40"/>
      <c r="EA272" s="40"/>
      <c r="EB272" s="40"/>
      <c r="EC272" s="40"/>
      <c r="ED272" s="40"/>
      <c r="EE272" s="40"/>
      <c r="EF272" s="40"/>
      <c r="EG272" s="40"/>
      <c r="EH272" s="40"/>
      <c r="EI272" s="40"/>
      <c r="EJ272" s="40"/>
      <c r="EK272" s="40"/>
      <c r="EL272" s="40"/>
      <c r="EM272" s="40"/>
      <c r="EN272" s="40"/>
      <c r="EO272" s="40"/>
      <c r="EP272" s="40"/>
      <c r="EQ272" s="40"/>
      <c r="ER272" s="40"/>
      <c r="ES272" s="40"/>
      <c r="ET272" s="40"/>
      <c r="EU272" s="40"/>
      <c r="EV272" s="40"/>
      <c r="EW272" s="40"/>
      <c r="EX272" s="40"/>
      <c r="EY272" s="40"/>
      <c r="EZ272" s="40"/>
      <c r="FA272" s="40"/>
      <c r="FB272" s="40"/>
      <c r="FC272" s="40"/>
      <c r="FD272" s="40"/>
      <c r="FE272" s="40"/>
      <c r="FF272" s="40"/>
      <c r="FG272" s="40"/>
      <c r="FH272" s="40"/>
      <c r="FI272" s="40"/>
      <c r="FJ272" s="40"/>
      <c r="FK272" s="40"/>
      <c r="FL272" s="40"/>
      <c r="FM272" s="40"/>
      <c r="FN272" s="40"/>
      <c r="FO272" s="40"/>
      <c r="FP272" s="40"/>
      <c r="FQ272" s="40"/>
      <c r="FR272" s="40"/>
      <c r="FS272" s="40"/>
      <c r="FT272" s="40"/>
      <c r="FU272" s="40"/>
      <c r="FV272" s="40"/>
      <c r="FW272" s="40"/>
      <c r="FX272" s="40"/>
      <c r="FY272" s="40"/>
      <c r="FZ272" s="40"/>
      <c r="GA272" s="40"/>
      <c r="GB272" s="40"/>
      <c r="GC272" s="40"/>
      <c r="GD272" s="40"/>
      <c r="GE272" s="40"/>
      <c r="GF272" s="40"/>
      <c r="GG272" s="40"/>
      <c r="GH272" s="40"/>
    </row>
    <row r="273" spans="1:190" ht="38.25">
      <c r="A273" s="95"/>
      <c r="B273" s="31"/>
      <c r="C273" s="32" t="s">
        <v>173</v>
      </c>
      <c r="D273" s="23" t="s">
        <v>174</v>
      </c>
      <c r="E273" s="24" t="s">
        <v>80</v>
      </c>
      <c r="F273" s="30">
        <v>542535</v>
      </c>
      <c r="G273" s="21">
        <v>0</v>
      </c>
      <c r="H273" s="21">
        <f>SUM(I273:L273)</f>
        <v>0</v>
      </c>
      <c r="I273" s="38"/>
      <c r="J273" s="38"/>
      <c r="K273" s="33"/>
      <c r="L273" s="38">
        <v>0</v>
      </c>
      <c r="M273" s="21">
        <f>SUM(N273:S273)</f>
        <v>0</v>
      </c>
      <c r="N273" s="38"/>
      <c r="O273" s="38"/>
      <c r="P273" s="38"/>
      <c r="Q273" s="38"/>
      <c r="R273" s="38"/>
      <c r="S273" s="38"/>
      <c r="T273" s="22">
        <f t="shared" si="82"/>
        <v>0</v>
      </c>
      <c r="U273" s="68"/>
      <c r="BW273" s="40"/>
      <c r="BX273" s="40"/>
      <c r="BY273" s="40"/>
      <c r="BZ273" s="40"/>
      <c r="CA273" s="40"/>
      <c r="CB273" s="40"/>
      <c r="CC273" s="40"/>
      <c r="CD273" s="40"/>
      <c r="CE273" s="40"/>
      <c r="CF273" s="40"/>
      <c r="CG273" s="40"/>
      <c r="CH273" s="40"/>
      <c r="CI273" s="40"/>
      <c r="CJ273" s="40"/>
      <c r="CK273" s="40"/>
      <c r="CL273" s="40"/>
      <c r="CM273" s="40"/>
      <c r="CN273" s="40"/>
      <c r="CO273" s="40"/>
      <c r="CP273" s="40"/>
      <c r="CQ273" s="40"/>
      <c r="CR273" s="40"/>
      <c r="CS273" s="40"/>
      <c r="CT273" s="40"/>
      <c r="CU273" s="40"/>
      <c r="CV273" s="40"/>
      <c r="CW273" s="40"/>
      <c r="CX273" s="40"/>
      <c r="CY273" s="40"/>
      <c r="CZ273" s="40"/>
      <c r="DA273" s="40"/>
      <c r="DB273" s="40"/>
      <c r="DC273" s="40"/>
      <c r="DD273" s="40"/>
      <c r="DE273" s="40"/>
      <c r="DF273" s="40"/>
      <c r="DG273" s="40"/>
      <c r="DH273" s="40"/>
      <c r="DI273" s="40"/>
      <c r="DJ273" s="40"/>
      <c r="DK273" s="40"/>
      <c r="DL273" s="40"/>
      <c r="DM273" s="40"/>
      <c r="DN273" s="40"/>
      <c r="DO273" s="40"/>
      <c r="DP273" s="40"/>
      <c r="DQ273" s="40"/>
      <c r="DR273" s="40"/>
      <c r="DS273" s="40"/>
      <c r="DT273" s="40"/>
      <c r="DU273" s="40"/>
      <c r="DV273" s="40"/>
      <c r="DW273" s="40"/>
      <c r="DX273" s="40"/>
      <c r="DY273" s="40"/>
      <c r="DZ273" s="40"/>
      <c r="EA273" s="40"/>
      <c r="EB273" s="40"/>
      <c r="EC273" s="40"/>
      <c r="ED273" s="40"/>
      <c r="EE273" s="40"/>
      <c r="EF273" s="40"/>
      <c r="EG273" s="40"/>
      <c r="EH273" s="40"/>
      <c r="EI273" s="40"/>
      <c r="EJ273" s="40"/>
      <c r="EK273" s="40"/>
      <c r="EL273" s="40"/>
      <c r="EM273" s="40"/>
      <c r="EN273" s="40"/>
      <c r="EO273" s="40"/>
      <c r="EP273" s="40"/>
      <c r="EQ273" s="40"/>
      <c r="ER273" s="40"/>
      <c r="ES273" s="40"/>
      <c r="ET273" s="40"/>
      <c r="EU273" s="40"/>
      <c r="EV273" s="40"/>
      <c r="EW273" s="40"/>
      <c r="EX273" s="40"/>
      <c r="EY273" s="40"/>
      <c r="EZ273" s="40"/>
      <c r="FA273" s="40"/>
      <c r="FB273" s="40"/>
      <c r="FC273" s="40"/>
      <c r="FD273" s="40"/>
      <c r="FE273" s="40"/>
      <c r="FF273" s="40"/>
      <c r="FG273" s="40"/>
      <c r="FH273" s="40"/>
      <c r="FI273" s="40"/>
      <c r="FJ273" s="40"/>
      <c r="FK273" s="40"/>
      <c r="FL273" s="40"/>
      <c r="FM273" s="40"/>
      <c r="FN273" s="40"/>
      <c r="FO273" s="40"/>
      <c r="FP273" s="40"/>
      <c r="FQ273" s="40"/>
      <c r="FR273" s="40"/>
      <c r="FS273" s="40"/>
      <c r="FT273" s="40"/>
      <c r="FU273" s="40"/>
      <c r="FV273" s="40"/>
      <c r="FW273" s="40"/>
      <c r="FX273" s="40"/>
      <c r="FY273" s="40"/>
      <c r="FZ273" s="40"/>
      <c r="GA273" s="40"/>
      <c r="GB273" s="40"/>
      <c r="GC273" s="40"/>
      <c r="GD273" s="40"/>
      <c r="GE273" s="40"/>
      <c r="GF273" s="40"/>
      <c r="GG273" s="40"/>
      <c r="GH273" s="40"/>
    </row>
    <row r="274" spans="1:190" ht="38.25">
      <c r="A274" s="95"/>
      <c r="B274" s="31"/>
      <c r="C274" s="32" t="s">
        <v>173</v>
      </c>
      <c r="D274" s="23" t="s">
        <v>174</v>
      </c>
      <c r="E274" s="24" t="s">
        <v>81</v>
      </c>
      <c r="F274" s="30">
        <v>28723</v>
      </c>
      <c r="G274" s="21">
        <v>0</v>
      </c>
      <c r="H274" s="21">
        <f>SUM(I274:L274)</f>
        <v>0</v>
      </c>
      <c r="I274" s="38"/>
      <c r="J274" s="38"/>
      <c r="K274" s="33"/>
      <c r="L274" s="38">
        <v>0</v>
      </c>
      <c r="M274" s="21"/>
      <c r="N274" s="38"/>
      <c r="O274" s="38"/>
      <c r="P274" s="38"/>
      <c r="Q274" s="38"/>
      <c r="R274" s="38"/>
      <c r="S274" s="38"/>
      <c r="T274" s="22">
        <f t="shared" si="82"/>
        <v>0</v>
      </c>
      <c r="BW274" s="40"/>
      <c r="BX274" s="40"/>
      <c r="BY274" s="40"/>
      <c r="BZ274" s="40"/>
      <c r="CA274" s="40"/>
      <c r="CB274" s="40"/>
      <c r="CC274" s="40"/>
      <c r="CD274" s="40"/>
      <c r="CE274" s="40"/>
      <c r="CF274" s="40"/>
      <c r="CG274" s="40"/>
      <c r="CH274" s="40"/>
      <c r="CI274" s="40"/>
      <c r="CJ274" s="40"/>
      <c r="CK274" s="40"/>
      <c r="CL274" s="40"/>
      <c r="CM274" s="40"/>
      <c r="CN274" s="40"/>
      <c r="CO274" s="40"/>
      <c r="CP274" s="40"/>
      <c r="CQ274" s="40"/>
      <c r="CR274" s="40"/>
      <c r="CS274" s="40"/>
      <c r="CT274" s="40"/>
      <c r="CU274" s="40"/>
      <c r="CV274" s="40"/>
      <c r="CW274" s="40"/>
      <c r="CX274" s="40"/>
      <c r="CY274" s="40"/>
      <c r="CZ274" s="40"/>
      <c r="DA274" s="40"/>
      <c r="DB274" s="40"/>
      <c r="DC274" s="40"/>
      <c r="DD274" s="40"/>
      <c r="DE274" s="40"/>
      <c r="DF274" s="40"/>
      <c r="DG274" s="40"/>
      <c r="DH274" s="40"/>
      <c r="DI274" s="40"/>
      <c r="DJ274" s="40"/>
      <c r="DK274" s="40"/>
      <c r="DL274" s="40"/>
      <c r="DM274" s="40"/>
      <c r="DN274" s="40"/>
      <c r="DO274" s="40"/>
      <c r="DP274" s="40"/>
      <c r="DQ274" s="40"/>
      <c r="DR274" s="40"/>
      <c r="DS274" s="40"/>
      <c r="DT274" s="40"/>
      <c r="DU274" s="40"/>
      <c r="DV274" s="40"/>
      <c r="DW274" s="40"/>
      <c r="DX274" s="40"/>
      <c r="DY274" s="40"/>
      <c r="DZ274" s="40"/>
      <c r="EA274" s="40"/>
      <c r="EB274" s="40"/>
      <c r="EC274" s="40"/>
      <c r="ED274" s="40"/>
      <c r="EE274" s="40"/>
      <c r="EF274" s="40"/>
      <c r="EG274" s="40"/>
      <c r="EH274" s="40"/>
      <c r="EI274" s="40"/>
      <c r="EJ274" s="40"/>
      <c r="EK274" s="40"/>
      <c r="EL274" s="40"/>
      <c r="EM274" s="40"/>
      <c r="EN274" s="40"/>
      <c r="EO274" s="40"/>
      <c r="EP274" s="40"/>
      <c r="EQ274" s="40"/>
      <c r="ER274" s="40"/>
      <c r="ES274" s="40"/>
      <c r="ET274" s="40"/>
      <c r="EU274" s="40"/>
      <c r="EV274" s="40"/>
      <c r="EW274" s="40"/>
      <c r="EX274" s="40"/>
      <c r="EY274" s="40"/>
      <c r="EZ274" s="40"/>
      <c r="FA274" s="40"/>
      <c r="FB274" s="40"/>
      <c r="FC274" s="40"/>
      <c r="FD274" s="40"/>
      <c r="FE274" s="40"/>
      <c r="FF274" s="40"/>
      <c r="FG274" s="40"/>
      <c r="FH274" s="40"/>
      <c r="FI274" s="40"/>
      <c r="FJ274" s="40"/>
      <c r="FK274" s="40"/>
      <c r="FL274" s="40"/>
      <c r="FM274" s="40"/>
      <c r="FN274" s="40"/>
      <c r="FO274" s="40"/>
      <c r="FP274" s="40"/>
      <c r="FQ274" s="40"/>
      <c r="FR274" s="40"/>
      <c r="FS274" s="40"/>
      <c r="FT274" s="40"/>
      <c r="FU274" s="40"/>
      <c r="FV274" s="40"/>
      <c r="FW274" s="40"/>
      <c r="FX274" s="40"/>
      <c r="FY274" s="40"/>
      <c r="FZ274" s="40"/>
      <c r="GA274" s="40"/>
      <c r="GB274" s="40"/>
      <c r="GC274" s="40"/>
      <c r="GD274" s="40"/>
      <c r="GE274" s="40"/>
      <c r="GF274" s="40"/>
      <c r="GG274" s="40"/>
      <c r="GH274" s="40"/>
    </row>
    <row r="275" spans="1:190" ht="15">
      <c r="A275" s="95"/>
      <c r="B275" s="26">
        <v>854</v>
      </c>
      <c r="C275" s="27"/>
      <c r="D275" s="28" t="s">
        <v>216</v>
      </c>
      <c r="E275" s="27"/>
      <c r="F275" s="30">
        <f aca="true" t="shared" si="99" ref="F275:O275">SUM(F276+F278+F283)</f>
        <v>3016018</v>
      </c>
      <c r="G275" s="30">
        <f t="shared" si="99"/>
        <v>1614100</v>
      </c>
      <c r="H275" s="30">
        <f t="shared" si="99"/>
        <v>1614100</v>
      </c>
      <c r="I275" s="30">
        <f t="shared" si="99"/>
        <v>1614100</v>
      </c>
      <c r="J275" s="30">
        <f t="shared" si="99"/>
        <v>0</v>
      </c>
      <c r="K275" s="30">
        <f t="shared" si="99"/>
        <v>0</v>
      </c>
      <c r="L275" s="30">
        <f t="shared" si="99"/>
        <v>0</v>
      </c>
      <c r="M275" s="30">
        <f t="shared" si="99"/>
        <v>0</v>
      </c>
      <c r="N275" s="30">
        <f t="shared" si="99"/>
        <v>0</v>
      </c>
      <c r="O275" s="30">
        <f t="shared" si="99"/>
        <v>0</v>
      </c>
      <c r="P275" s="30"/>
      <c r="Q275" s="30"/>
      <c r="R275" s="30"/>
      <c r="S275" s="30">
        <f>SUM(S276+S278+S283)</f>
        <v>0</v>
      </c>
      <c r="T275" s="22">
        <f t="shared" si="82"/>
        <v>0.5351758510725069</v>
      </c>
      <c r="BW275" s="41"/>
      <c r="BX275" s="41"/>
      <c r="BY275" s="41"/>
      <c r="BZ275" s="41"/>
      <c r="CA275" s="41"/>
      <c r="CB275" s="41"/>
      <c r="CC275" s="41"/>
      <c r="CD275" s="41"/>
      <c r="CE275" s="41"/>
      <c r="CF275" s="41"/>
      <c r="CG275" s="41"/>
      <c r="CH275" s="41"/>
      <c r="CI275" s="41"/>
      <c r="CJ275" s="41"/>
      <c r="CK275" s="41"/>
      <c r="CL275" s="41"/>
      <c r="CM275" s="41"/>
      <c r="CN275" s="41"/>
      <c r="CO275" s="41"/>
      <c r="CP275" s="41"/>
      <c r="CQ275" s="41"/>
      <c r="CR275" s="41"/>
      <c r="CS275" s="41"/>
      <c r="CT275" s="41"/>
      <c r="CU275" s="41"/>
      <c r="CV275" s="41"/>
      <c r="CW275" s="41"/>
      <c r="CX275" s="41"/>
      <c r="CY275" s="41"/>
      <c r="CZ275" s="41"/>
      <c r="DA275" s="41"/>
      <c r="DB275" s="41"/>
      <c r="DC275" s="41"/>
      <c r="DD275" s="41"/>
      <c r="DE275" s="41"/>
      <c r="DF275" s="41"/>
      <c r="DG275" s="41"/>
      <c r="DH275" s="41"/>
      <c r="DI275" s="41"/>
      <c r="DJ275" s="41"/>
      <c r="DK275" s="41"/>
      <c r="DL275" s="41"/>
      <c r="DM275" s="41"/>
      <c r="DN275" s="41"/>
      <c r="DO275" s="41"/>
      <c r="DP275" s="41"/>
      <c r="DQ275" s="41"/>
      <c r="DR275" s="41"/>
      <c r="DS275" s="41"/>
      <c r="DT275" s="41"/>
      <c r="DU275" s="41"/>
      <c r="DV275" s="41"/>
      <c r="DW275" s="41"/>
      <c r="DX275" s="41"/>
      <c r="DY275" s="41"/>
      <c r="DZ275" s="41"/>
      <c r="EA275" s="41"/>
      <c r="EB275" s="41"/>
      <c r="EC275" s="41"/>
      <c r="ED275" s="41"/>
      <c r="EE275" s="41"/>
      <c r="EF275" s="41"/>
      <c r="EG275" s="41"/>
      <c r="EH275" s="41"/>
      <c r="EI275" s="41"/>
      <c r="EJ275" s="41"/>
      <c r="EK275" s="41"/>
      <c r="EL275" s="41"/>
      <c r="EM275" s="41"/>
      <c r="EN275" s="41"/>
      <c r="EO275" s="41"/>
      <c r="EP275" s="41"/>
      <c r="EQ275" s="41"/>
      <c r="ER275" s="41"/>
      <c r="ES275" s="41"/>
      <c r="ET275" s="41"/>
      <c r="EU275" s="41"/>
      <c r="EV275" s="41"/>
      <c r="EW275" s="41"/>
      <c r="EX275" s="41"/>
      <c r="EY275" s="41"/>
      <c r="EZ275" s="41"/>
      <c r="FA275" s="41"/>
      <c r="FB275" s="41"/>
      <c r="FC275" s="41"/>
      <c r="FD275" s="41"/>
      <c r="FE275" s="41"/>
      <c r="FF275" s="41"/>
      <c r="FG275" s="41"/>
      <c r="FH275" s="41"/>
      <c r="FI275" s="41"/>
      <c r="FJ275" s="41"/>
      <c r="FK275" s="41"/>
      <c r="FL275" s="41"/>
      <c r="FM275" s="41"/>
      <c r="FN275" s="41"/>
      <c r="FO275" s="41"/>
      <c r="FP275" s="41"/>
      <c r="FQ275" s="41"/>
      <c r="FR275" s="41"/>
      <c r="FS275" s="41"/>
      <c r="FT275" s="41"/>
      <c r="FU275" s="41"/>
      <c r="FV275" s="41"/>
      <c r="FW275" s="41"/>
      <c r="FX275" s="41"/>
      <c r="FY275" s="41"/>
      <c r="FZ275" s="41"/>
      <c r="GA275" s="41"/>
      <c r="GB275" s="41"/>
      <c r="GC275" s="41"/>
      <c r="GD275" s="41"/>
      <c r="GE275" s="41"/>
      <c r="GF275" s="41"/>
      <c r="GG275" s="41"/>
      <c r="GH275" s="41"/>
    </row>
    <row r="276" spans="1:190" ht="28.5">
      <c r="A276" s="95"/>
      <c r="B276" s="26"/>
      <c r="C276" s="32">
        <v>85406</v>
      </c>
      <c r="D276" s="77" t="s">
        <v>217</v>
      </c>
      <c r="E276" s="32"/>
      <c r="F276" s="30">
        <f aca="true" t="shared" si="100" ref="F276:O276">SUM(F277:F277)</f>
        <v>500</v>
      </c>
      <c r="G276" s="30">
        <f t="shared" si="100"/>
        <v>900</v>
      </c>
      <c r="H276" s="30">
        <f t="shared" si="100"/>
        <v>900</v>
      </c>
      <c r="I276" s="30">
        <f t="shared" si="100"/>
        <v>900</v>
      </c>
      <c r="J276" s="30">
        <f t="shared" si="100"/>
        <v>0</v>
      </c>
      <c r="K276" s="30">
        <f t="shared" si="100"/>
        <v>0</v>
      </c>
      <c r="L276" s="30">
        <f t="shared" si="100"/>
        <v>0</v>
      </c>
      <c r="M276" s="30">
        <f t="shared" si="100"/>
        <v>0</v>
      </c>
      <c r="N276" s="30">
        <f t="shared" si="100"/>
        <v>0</v>
      </c>
      <c r="O276" s="30">
        <f t="shared" si="100"/>
        <v>0</v>
      </c>
      <c r="P276" s="30"/>
      <c r="Q276" s="30"/>
      <c r="R276" s="30"/>
      <c r="S276" s="30">
        <f>SUM(S277:S277)</f>
        <v>0</v>
      </c>
      <c r="T276" s="22">
        <f t="shared" si="82"/>
        <v>1.8</v>
      </c>
      <c r="BW276" s="41"/>
      <c r="BX276" s="41"/>
      <c r="BY276" s="41"/>
      <c r="BZ276" s="41"/>
      <c r="CA276" s="41"/>
      <c r="CB276" s="41"/>
      <c r="CC276" s="41"/>
      <c r="CD276" s="41"/>
      <c r="CE276" s="41"/>
      <c r="CF276" s="41"/>
      <c r="CG276" s="41"/>
      <c r="CH276" s="41"/>
      <c r="CI276" s="41"/>
      <c r="CJ276" s="41"/>
      <c r="CK276" s="41"/>
      <c r="CL276" s="41"/>
      <c r="CM276" s="41"/>
      <c r="CN276" s="41"/>
      <c r="CO276" s="41"/>
      <c r="CP276" s="41"/>
      <c r="CQ276" s="41"/>
      <c r="CR276" s="41"/>
      <c r="CS276" s="41"/>
      <c r="CT276" s="41"/>
      <c r="CU276" s="41"/>
      <c r="CV276" s="41"/>
      <c r="CW276" s="41"/>
      <c r="CX276" s="41"/>
      <c r="CY276" s="41"/>
      <c r="CZ276" s="41"/>
      <c r="DA276" s="41"/>
      <c r="DB276" s="41"/>
      <c r="DC276" s="41"/>
      <c r="DD276" s="41"/>
      <c r="DE276" s="41"/>
      <c r="DF276" s="41"/>
      <c r="DG276" s="41"/>
      <c r="DH276" s="41"/>
      <c r="DI276" s="41"/>
      <c r="DJ276" s="41"/>
      <c r="DK276" s="41"/>
      <c r="DL276" s="41"/>
      <c r="DM276" s="41"/>
      <c r="DN276" s="41"/>
      <c r="DO276" s="41"/>
      <c r="DP276" s="41"/>
      <c r="DQ276" s="41"/>
      <c r="DR276" s="41"/>
      <c r="DS276" s="41"/>
      <c r="DT276" s="41"/>
      <c r="DU276" s="41"/>
      <c r="DV276" s="41"/>
      <c r="DW276" s="41"/>
      <c r="DX276" s="41"/>
      <c r="DY276" s="41"/>
      <c r="DZ276" s="41"/>
      <c r="EA276" s="41"/>
      <c r="EB276" s="41"/>
      <c r="EC276" s="41"/>
      <c r="ED276" s="41"/>
      <c r="EE276" s="41"/>
      <c r="EF276" s="41"/>
      <c r="EG276" s="41"/>
      <c r="EH276" s="41"/>
      <c r="EI276" s="41"/>
      <c r="EJ276" s="41"/>
      <c r="EK276" s="41"/>
      <c r="EL276" s="41"/>
      <c r="EM276" s="41"/>
      <c r="EN276" s="41"/>
      <c r="EO276" s="41"/>
      <c r="EP276" s="41"/>
      <c r="EQ276" s="41"/>
      <c r="ER276" s="41"/>
      <c r="ES276" s="41"/>
      <c r="ET276" s="41"/>
      <c r="EU276" s="41"/>
      <c r="EV276" s="41"/>
      <c r="EW276" s="41"/>
      <c r="EX276" s="41"/>
      <c r="EY276" s="41"/>
      <c r="EZ276" s="41"/>
      <c r="FA276" s="41"/>
      <c r="FB276" s="41"/>
      <c r="FC276" s="41"/>
      <c r="FD276" s="41"/>
      <c r="FE276" s="41"/>
      <c r="FF276" s="41"/>
      <c r="FG276" s="41"/>
      <c r="FH276" s="41"/>
      <c r="FI276" s="41"/>
      <c r="FJ276" s="41"/>
      <c r="FK276" s="41"/>
      <c r="FL276" s="41"/>
      <c r="FM276" s="41"/>
      <c r="FN276" s="41"/>
      <c r="FO276" s="41"/>
      <c r="FP276" s="41"/>
      <c r="FQ276" s="41"/>
      <c r="FR276" s="41"/>
      <c r="FS276" s="41"/>
      <c r="FT276" s="41"/>
      <c r="FU276" s="41"/>
      <c r="FV276" s="41"/>
      <c r="FW276" s="41"/>
      <c r="FX276" s="41"/>
      <c r="FY276" s="41"/>
      <c r="FZ276" s="41"/>
      <c r="GA276" s="41"/>
      <c r="GB276" s="41"/>
      <c r="GC276" s="41"/>
      <c r="GD276" s="41"/>
      <c r="GE276" s="41"/>
      <c r="GF276" s="41"/>
      <c r="GG276" s="41"/>
      <c r="GH276" s="41"/>
    </row>
    <row r="277" spans="1:190" ht="15">
      <c r="A277" s="95"/>
      <c r="B277" s="26"/>
      <c r="C277" s="27"/>
      <c r="D277" s="23" t="s">
        <v>76</v>
      </c>
      <c r="E277" s="24" t="s">
        <v>59</v>
      </c>
      <c r="F277" s="30">
        <v>500</v>
      </c>
      <c r="G277" s="21">
        <f>SUM(H277+M277)</f>
        <v>900</v>
      </c>
      <c r="H277" s="21">
        <f>SUM(I277:L277)</f>
        <v>900</v>
      </c>
      <c r="I277" s="30">
        <v>900</v>
      </c>
      <c r="J277" s="30"/>
      <c r="K277" s="30"/>
      <c r="L277" s="30"/>
      <c r="M277" s="21">
        <f>SUM(N277:S277)</f>
        <v>0</v>
      </c>
      <c r="N277" s="30"/>
      <c r="O277" s="30"/>
      <c r="P277" s="30"/>
      <c r="Q277" s="30"/>
      <c r="R277" s="30"/>
      <c r="S277" s="30"/>
      <c r="T277" s="22">
        <f t="shared" si="82"/>
        <v>1.8</v>
      </c>
      <c r="BW277" s="41"/>
      <c r="BX277" s="41"/>
      <c r="BY277" s="41"/>
      <c r="BZ277" s="41"/>
      <c r="CA277" s="41"/>
      <c r="CB277" s="41"/>
      <c r="CC277" s="41"/>
      <c r="CD277" s="41"/>
      <c r="CE277" s="41"/>
      <c r="CF277" s="41"/>
      <c r="CG277" s="41"/>
      <c r="CH277" s="41"/>
      <c r="CI277" s="41"/>
      <c r="CJ277" s="41"/>
      <c r="CK277" s="41"/>
      <c r="CL277" s="41"/>
      <c r="CM277" s="41"/>
      <c r="CN277" s="41"/>
      <c r="CO277" s="41"/>
      <c r="CP277" s="41"/>
      <c r="CQ277" s="41"/>
      <c r="CR277" s="41"/>
      <c r="CS277" s="41"/>
      <c r="CT277" s="41"/>
      <c r="CU277" s="41"/>
      <c r="CV277" s="41"/>
      <c r="CW277" s="41"/>
      <c r="CX277" s="41"/>
      <c r="CY277" s="41"/>
      <c r="CZ277" s="41"/>
      <c r="DA277" s="41"/>
      <c r="DB277" s="41"/>
      <c r="DC277" s="41"/>
      <c r="DD277" s="41"/>
      <c r="DE277" s="41"/>
      <c r="DF277" s="41"/>
      <c r="DG277" s="41"/>
      <c r="DH277" s="41"/>
      <c r="DI277" s="41"/>
      <c r="DJ277" s="41"/>
      <c r="DK277" s="41"/>
      <c r="DL277" s="41"/>
      <c r="DM277" s="41"/>
      <c r="DN277" s="41"/>
      <c r="DO277" s="41"/>
      <c r="DP277" s="41"/>
      <c r="DQ277" s="41"/>
      <c r="DR277" s="41"/>
      <c r="DS277" s="41"/>
      <c r="DT277" s="41"/>
      <c r="DU277" s="41"/>
      <c r="DV277" s="41"/>
      <c r="DW277" s="41"/>
      <c r="DX277" s="41"/>
      <c r="DY277" s="41"/>
      <c r="DZ277" s="41"/>
      <c r="EA277" s="41"/>
      <c r="EB277" s="41"/>
      <c r="EC277" s="41"/>
      <c r="ED277" s="41"/>
      <c r="EE277" s="41"/>
      <c r="EF277" s="41"/>
      <c r="EG277" s="41"/>
      <c r="EH277" s="41"/>
      <c r="EI277" s="41"/>
      <c r="EJ277" s="41"/>
      <c r="EK277" s="41"/>
      <c r="EL277" s="41"/>
      <c r="EM277" s="41"/>
      <c r="EN277" s="41"/>
      <c r="EO277" s="41"/>
      <c r="EP277" s="41"/>
      <c r="EQ277" s="41"/>
      <c r="ER277" s="41"/>
      <c r="ES277" s="41"/>
      <c r="ET277" s="41"/>
      <c r="EU277" s="41"/>
      <c r="EV277" s="41"/>
      <c r="EW277" s="41"/>
      <c r="EX277" s="41"/>
      <c r="EY277" s="41"/>
      <c r="EZ277" s="41"/>
      <c r="FA277" s="41"/>
      <c r="FB277" s="41"/>
      <c r="FC277" s="41"/>
      <c r="FD277" s="41"/>
      <c r="FE277" s="41"/>
      <c r="FF277" s="41"/>
      <c r="FG277" s="41"/>
      <c r="FH277" s="41"/>
      <c r="FI277" s="41"/>
      <c r="FJ277" s="41"/>
      <c r="FK277" s="41"/>
      <c r="FL277" s="41"/>
      <c r="FM277" s="41"/>
      <c r="FN277" s="41"/>
      <c r="FO277" s="41"/>
      <c r="FP277" s="41"/>
      <c r="FQ277" s="41"/>
      <c r="FR277" s="41"/>
      <c r="FS277" s="41"/>
      <c r="FT277" s="41"/>
      <c r="FU277" s="41"/>
      <c r="FV277" s="41"/>
      <c r="FW277" s="41"/>
      <c r="FX277" s="41"/>
      <c r="FY277" s="41"/>
      <c r="FZ277" s="41"/>
      <c r="GA277" s="41"/>
      <c r="GB277" s="41"/>
      <c r="GC277" s="41"/>
      <c r="GD277" s="41"/>
      <c r="GE277" s="41"/>
      <c r="GF277" s="41"/>
      <c r="GG277" s="41"/>
      <c r="GH277" s="41"/>
    </row>
    <row r="278" spans="1:190" ht="15">
      <c r="A278" s="95"/>
      <c r="B278" s="26"/>
      <c r="C278" s="27">
        <v>85410</v>
      </c>
      <c r="D278" s="28" t="s">
        <v>218</v>
      </c>
      <c r="E278" s="25"/>
      <c r="F278" s="30">
        <f aca="true" t="shared" si="101" ref="F278:O278">SUM(F279:F282)</f>
        <v>2157994</v>
      </c>
      <c r="G278" s="30">
        <f t="shared" si="101"/>
        <v>1613200</v>
      </c>
      <c r="H278" s="30">
        <f t="shared" si="101"/>
        <v>1613200</v>
      </c>
      <c r="I278" s="30">
        <f t="shared" si="101"/>
        <v>1613200</v>
      </c>
      <c r="J278" s="30">
        <f t="shared" si="101"/>
        <v>0</v>
      </c>
      <c r="K278" s="30">
        <f t="shared" si="101"/>
        <v>0</v>
      </c>
      <c r="L278" s="30">
        <f t="shared" si="101"/>
        <v>0</v>
      </c>
      <c r="M278" s="30">
        <f t="shared" si="101"/>
        <v>0</v>
      </c>
      <c r="N278" s="30">
        <f t="shared" si="101"/>
        <v>0</v>
      </c>
      <c r="O278" s="30">
        <f t="shared" si="101"/>
        <v>0</v>
      </c>
      <c r="P278" s="30"/>
      <c r="Q278" s="30"/>
      <c r="R278" s="30"/>
      <c r="S278" s="30">
        <f>SUM(S279:S282)</f>
        <v>0</v>
      </c>
      <c r="T278" s="22">
        <f t="shared" si="82"/>
        <v>0.7475461006842465</v>
      </c>
      <c r="BW278" s="39"/>
      <c r="BX278" s="39"/>
      <c r="BY278" s="39"/>
      <c r="BZ278" s="39"/>
      <c r="CA278" s="39"/>
      <c r="CB278" s="39"/>
      <c r="CC278" s="39"/>
      <c r="CD278" s="39"/>
      <c r="CE278" s="39"/>
      <c r="CF278" s="39"/>
      <c r="CG278" s="39"/>
      <c r="CH278" s="39"/>
      <c r="CI278" s="39"/>
      <c r="CJ278" s="39"/>
      <c r="CK278" s="39"/>
      <c r="CL278" s="39"/>
      <c r="CM278" s="39"/>
      <c r="CN278" s="39"/>
      <c r="CO278" s="39"/>
      <c r="CP278" s="39"/>
      <c r="CQ278" s="39"/>
      <c r="CR278" s="39"/>
      <c r="CS278" s="39"/>
      <c r="CT278" s="39"/>
      <c r="CU278" s="39"/>
      <c r="CV278" s="39"/>
      <c r="CW278" s="39"/>
      <c r="CX278" s="39"/>
      <c r="CY278" s="39"/>
      <c r="CZ278" s="39"/>
      <c r="DA278" s="39"/>
      <c r="DB278" s="39"/>
      <c r="DC278" s="39"/>
      <c r="DD278" s="39"/>
      <c r="DE278" s="39"/>
      <c r="DF278" s="39"/>
      <c r="DG278" s="39"/>
      <c r="DH278" s="39"/>
      <c r="DI278" s="39"/>
      <c r="DJ278" s="39"/>
      <c r="DK278" s="39"/>
      <c r="DL278" s="39"/>
      <c r="DM278" s="39"/>
      <c r="DN278" s="39"/>
      <c r="DO278" s="39"/>
      <c r="DP278" s="39"/>
      <c r="DQ278" s="39"/>
      <c r="DR278" s="39"/>
      <c r="DS278" s="39"/>
      <c r="DT278" s="39"/>
      <c r="DU278" s="39"/>
      <c r="DV278" s="39"/>
      <c r="DW278" s="39"/>
      <c r="DX278" s="39"/>
      <c r="DY278" s="39"/>
      <c r="DZ278" s="39"/>
      <c r="EA278" s="39"/>
      <c r="EB278" s="39"/>
      <c r="EC278" s="39"/>
      <c r="ED278" s="39"/>
      <c r="EE278" s="39"/>
      <c r="EF278" s="39"/>
      <c r="EG278" s="39"/>
      <c r="EH278" s="39"/>
      <c r="EI278" s="39"/>
      <c r="EJ278" s="39"/>
      <c r="EK278" s="39"/>
      <c r="EL278" s="39"/>
      <c r="EM278" s="39"/>
      <c r="EN278" s="39"/>
      <c r="EO278" s="39"/>
      <c r="EP278" s="39"/>
      <c r="EQ278" s="39"/>
      <c r="ER278" s="39"/>
      <c r="ES278" s="39"/>
      <c r="ET278" s="39"/>
      <c r="EU278" s="39"/>
      <c r="EV278" s="39"/>
      <c r="EW278" s="39"/>
      <c r="EX278" s="39"/>
      <c r="EY278" s="39"/>
      <c r="EZ278" s="39"/>
      <c r="FA278" s="39"/>
      <c r="FB278" s="39"/>
      <c r="FC278" s="39"/>
      <c r="FD278" s="39"/>
      <c r="FE278" s="39"/>
      <c r="FF278" s="39"/>
      <c r="FG278" s="39"/>
      <c r="FH278" s="39"/>
      <c r="FI278" s="39"/>
      <c r="FJ278" s="39"/>
      <c r="FK278" s="39"/>
      <c r="FL278" s="39"/>
      <c r="FM278" s="39"/>
      <c r="FN278" s="39"/>
      <c r="FO278" s="39"/>
      <c r="FP278" s="39"/>
      <c r="FQ278" s="39"/>
      <c r="FR278" s="39"/>
      <c r="FS278" s="39"/>
      <c r="FT278" s="39"/>
      <c r="FU278" s="39"/>
      <c r="FV278" s="39"/>
      <c r="FW278" s="39"/>
      <c r="FX278" s="39"/>
      <c r="FY278" s="39"/>
      <c r="FZ278" s="39"/>
      <c r="GA278" s="39"/>
      <c r="GB278" s="39"/>
      <c r="GC278" s="39"/>
      <c r="GD278" s="39"/>
      <c r="GE278" s="39"/>
      <c r="GF278" s="39"/>
      <c r="GG278" s="39"/>
      <c r="GH278" s="39"/>
    </row>
    <row r="279" spans="1:190" ht="76.5">
      <c r="A279" s="95"/>
      <c r="B279" s="31"/>
      <c r="C279" s="32"/>
      <c r="D279" s="23" t="s">
        <v>54</v>
      </c>
      <c r="E279" s="24" t="s">
        <v>55</v>
      </c>
      <c r="F279" s="30">
        <v>4418</v>
      </c>
      <c r="G279" s="33">
        <v>5000</v>
      </c>
      <c r="H279" s="33">
        <v>5000</v>
      </c>
      <c r="I279" s="33">
        <v>5000</v>
      </c>
      <c r="J279" s="33"/>
      <c r="K279" s="38"/>
      <c r="L279" s="38"/>
      <c r="M279" s="21">
        <f>SUM(N279:S279)</f>
        <v>0</v>
      </c>
      <c r="N279" s="38"/>
      <c r="O279" s="38"/>
      <c r="P279" s="38"/>
      <c r="Q279" s="38"/>
      <c r="R279" s="38"/>
      <c r="S279" s="38"/>
      <c r="T279" s="22">
        <f t="shared" si="82"/>
        <v>1.1317338162064283</v>
      </c>
      <c r="BW279" s="40"/>
      <c r="BX279" s="40"/>
      <c r="BY279" s="40"/>
      <c r="BZ279" s="40"/>
      <c r="CA279" s="40"/>
      <c r="CB279" s="40"/>
      <c r="CC279" s="40"/>
      <c r="CD279" s="40"/>
      <c r="CE279" s="40"/>
      <c r="CF279" s="40"/>
      <c r="CG279" s="40"/>
      <c r="CH279" s="40"/>
      <c r="CI279" s="40"/>
      <c r="CJ279" s="40"/>
      <c r="CK279" s="40"/>
      <c r="CL279" s="40"/>
      <c r="CM279" s="40"/>
      <c r="CN279" s="40"/>
      <c r="CO279" s="40"/>
      <c r="CP279" s="40"/>
      <c r="CQ279" s="40"/>
      <c r="CR279" s="40"/>
      <c r="CS279" s="40"/>
      <c r="CT279" s="40"/>
      <c r="CU279" s="40"/>
      <c r="CV279" s="40"/>
      <c r="CW279" s="40"/>
      <c r="CX279" s="40"/>
      <c r="CY279" s="40"/>
      <c r="CZ279" s="40"/>
      <c r="DA279" s="40"/>
      <c r="DB279" s="40"/>
      <c r="DC279" s="40"/>
      <c r="DD279" s="40"/>
      <c r="DE279" s="40"/>
      <c r="DF279" s="40"/>
      <c r="DG279" s="40"/>
      <c r="DH279" s="40"/>
      <c r="DI279" s="40"/>
      <c r="DJ279" s="40"/>
      <c r="DK279" s="40"/>
      <c r="DL279" s="40"/>
      <c r="DM279" s="40"/>
      <c r="DN279" s="40"/>
      <c r="DO279" s="40"/>
      <c r="DP279" s="40"/>
      <c r="DQ279" s="40"/>
      <c r="DR279" s="40"/>
      <c r="DS279" s="40"/>
      <c r="DT279" s="40"/>
      <c r="DU279" s="40"/>
      <c r="DV279" s="40"/>
      <c r="DW279" s="40"/>
      <c r="DX279" s="40"/>
      <c r="DY279" s="40"/>
      <c r="DZ279" s="40"/>
      <c r="EA279" s="40"/>
      <c r="EB279" s="40"/>
      <c r="EC279" s="40"/>
      <c r="ED279" s="40"/>
      <c r="EE279" s="40"/>
      <c r="EF279" s="40"/>
      <c r="EG279" s="40"/>
      <c r="EH279" s="40"/>
      <c r="EI279" s="40"/>
      <c r="EJ279" s="40"/>
      <c r="EK279" s="40"/>
      <c r="EL279" s="40"/>
      <c r="EM279" s="40"/>
      <c r="EN279" s="40"/>
      <c r="EO279" s="40"/>
      <c r="EP279" s="40"/>
      <c r="EQ279" s="40"/>
      <c r="ER279" s="40"/>
      <c r="ES279" s="40"/>
      <c r="ET279" s="40"/>
      <c r="EU279" s="40"/>
      <c r="EV279" s="40"/>
      <c r="EW279" s="40"/>
      <c r="EX279" s="40"/>
      <c r="EY279" s="40"/>
      <c r="EZ279" s="40"/>
      <c r="FA279" s="40"/>
      <c r="FB279" s="40"/>
      <c r="FC279" s="40"/>
      <c r="FD279" s="40"/>
      <c r="FE279" s="40"/>
      <c r="FF279" s="40"/>
      <c r="FG279" s="40"/>
      <c r="FH279" s="40"/>
      <c r="FI279" s="40"/>
      <c r="FJ279" s="40"/>
      <c r="FK279" s="40"/>
      <c r="FL279" s="40"/>
      <c r="FM279" s="40"/>
      <c r="FN279" s="40"/>
      <c r="FO279" s="40"/>
      <c r="FP279" s="40"/>
      <c r="FQ279" s="40"/>
      <c r="FR279" s="40"/>
      <c r="FS279" s="40"/>
      <c r="FT279" s="40"/>
      <c r="FU279" s="40"/>
      <c r="FV279" s="40"/>
      <c r="FW279" s="40"/>
      <c r="FX279" s="40"/>
      <c r="FY279" s="40"/>
      <c r="FZ279" s="40"/>
      <c r="GA279" s="40"/>
      <c r="GB279" s="40"/>
      <c r="GC279" s="40"/>
      <c r="GD279" s="40"/>
      <c r="GE279" s="40"/>
      <c r="GF279" s="40"/>
      <c r="GG279" s="40"/>
      <c r="GH279" s="40"/>
    </row>
    <row r="280" spans="1:190" ht="14.25">
      <c r="A280" s="95"/>
      <c r="B280" s="31"/>
      <c r="C280" s="32"/>
      <c r="D280" s="23" t="s">
        <v>159</v>
      </c>
      <c r="E280" s="24" t="s">
        <v>160</v>
      </c>
      <c r="F280" s="30">
        <v>1679436</v>
      </c>
      <c r="G280" s="21">
        <f>SUM(H280+M280)</f>
        <v>1600000</v>
      </c>
      <c r="H280" s="21">
        <f>SUM(I280:L280)</f>
        <v>1600000</v>
      </c>
      <c r="I280" s="21">
        <v>1600000</v>
      </c>
      <c r="J280" s="33"/>
      <c r="K280" s="38"/>
      <c r="L280" s="38"/>
      <c r="M280" s="21">
        <f>SUM(N280:S280)</f>
        <v>0</v>
      </c>
      <c r="N280" s="38"/>
      <c r="O280" s="38"/>
      <c r="P280" s="38"/>
      <c r="Q280" s="38"/>
      <c r="R280" s="38"/>
      <c r="S280" s="38"/>
      <c r="T280" s="22">
        <f t="shared" si="82"/>
        <v>0.9527007876453761</v>
      </c>
      <c r="BW280" s="40"/>
      <c r="BX280" s="40"/>
      <c r="BY280" s="40"/>
      <c r="BZ280" s="40"/>
      <c r="CA280" s="40"/>
      <c r="CB280" s="40"/>
      <c r="CC280" s="40"/>
      <c r="CD280" s="40"/>
      <c r="CE280" s="40"/>
      <c r="CF280" s="40"/>
      <c r="CG280" s="40"/>
      <c r="CH280" s="40"/>
      <c r="CI280" s="40"/>
      <c r="CJ280" s="40"/>
      <c r="CK280" s="40"/>
      <c r="CL280" s="40"/>
      <c r="CM280" s="40"/>
      <c r="CN280" s="40"/>
      <c r="CO280" s="40"/>
      <c r="CP280" s="40"/>
      <c r="CQ280" s="40"/>
      <c r="CR280" s="40"/>
      <c r="CS280" s="40"/>
      <c r="CT280" s="40"/>
      <c r="CU280" s="40"/>
      <c r="CV280" s="40"/>
      <c r="CW280" s="40"/>
      <c r="CX280" s="40"/>
      <c r="CY280" s="40"/>
      <c r="CZ280" s="40"/>
      <c r="DA280" s="40"/>
      <c r="DB280" s="40"/>
      <c r="DC280" s="40"/>
      <c r="DD280" s="40"/>
      <c r="DE280" s="40"/>
      <c r="DF280" s="40"/>
      <c r="DG280" s="40"/>
      <c r="DH280" s="40"/>
      <c r="DI280" s="40"/>
      <c r="DJ280" s="40"/>
      <c r="DK280" s="40"/>
      <c r="DL280" s="40"/>
      <c r="DM280" s="40"/>
      <c r="DN280" s="40"/>
      <c r="DO280" s="40"/>
      <c r="DP280" s="40"/>
      <c r="DQ280" s="40"/>
      <c r="DR280" s="40"/>
      <c r="DS280" s="40"/>
      <c r="DT280" s="40"/>
      <c r="DU280" s="40"/>
      <c r="DV280" s="40"/>
      <c r="DW280" s="40"/>
      <c r="DX280" s="40"/>
      <c r="DY280" s="40"/>
      <c r="DZ280" s="40"/>
      <c r="EA280" s="40"/>
      <c r="EB280" s="40"/>
      <c r="EC280" s="40"/>
      <c r="ED280" s="40"/>
      <c r="EE280" s="40"/>
      <c r="EF280" s="40"/>
      <c r="EG280" s="40"/>
      <c r="EH280" s="40"/>
      <c r="EI280" s="40"/>
      <c r="EJ280" s="40"/>
      <c r="EK280" s="40"/>
      <c r="EL280" s="40"/>
      <c r="EM280" s="40"/>
      <c r="EN280" s="40"/>
      <c r="EO280" s="40"/>
      <c r="EP280" s="40"/>
      <c r="EQ280" s="40"/>
      <c r="ER280" s="40"/>
      <c r="ES280" s="40"/>
      <c r="ET280" s="40"/>
      <c r="EU280" s="40"/>
      <c r="EV280" s="40"/>
      <c r="EW280" s="40"/>
      <c r="EX280" s="40"/>
      <c r="EY280" s="40"/>
      <c r="EZ280" s="40"/>
      <c r="FA280" s="40"/>
      <c r="FB280" s="40"/>
      <c r="FC280" s="40"/>
      <c r="FD280" s="40"/>
      <c r="FE280" s="40"/>
      <c r="FF280" s="40"/>
      <c r="FG280" s="40"/>
      <c r="FH280" s="40"/>
      <c r="FI280" s="40"/>
      <c r="FJ280" s="40"/>
      <c r="FK280" s="40"/>
      <c r="FL280" s="40"/>
      <c r="FM280" s="40"/>
      <c r="FN280" s="40"/>
      <c r="FO280" s="40"/>
      <c r="FP280" s="40"/>
      <c r="FQ280" s="40"/>
      <c r="FR280" s="40"/>
      <c r="FS280" s="40"/>
      <c r="FT280" s="40"/>
      <c r="FU280" s="40"/>
      <c r="FV280" s="40"/>
      <c r="FW280" s="40"/>
      <c r="FX280" s="40"/>
      <c r="FY280" s="40"/>
      <c r="FZ280" s="40"/>
      <c r="GA280" s="40"/>
      <c r="GB280" s="40"/>
      <c r="GC280" s="40"/>
      <c r="GD280" s="40"/>
      <c r="GE280" s="40"/>
      <c r="GF280" s="40"/>
      <c r="GG280" s="40"/>
      <c r="GH280" s="40"/>
    </row>
    <row r="281" spans="1:190" ht="14.25">
      <c r="A281" s="95"/>
      <c r="B281" s="31"/>
      <c r="C281" s="32"/>
      <c r="D281" s="23" t="s">
        <v>76</v>
      </c>
      <c r="E281" s="24" t="s">
        <v>59</v>
      </c>
      <c r="F281" s="30">
        <v>8500</v>
      </c>
      <c r="G281" s="21">
        <f>SUM(H281+M281)</f>
        <v>8200</v>
      </c>
      <c r="H281" s="21">
        <f>SUM(I281:L281)</f>
        <v>8200</v>
      </c>
      <c r="I281" s="33">
        <v>8200</v>
      </c>
      <c r="J281" s="33"/>
      <c r="K281" s="38"/>
      <c r="L281" s="38"/>
      <c r="M281" s="21">
        <f>SUM(N281:S281)</f>
        <v>0</v>
      </c>
      <c r="N281" s="38"/>
      <c r="O281" s="38"/>
      <c r="P281" s="38"/>
      <c r="Q281" s="38"/>
      <c r="R281" s="38"/>
      <c r="S281" s="38"/>
      <c r="T281" s="22">
        <f>IF(F281&lt;&gt;0,G281/F281,"")</f>
        <v>0.9647058823529412</v>
      </c>
      <c r="BW281" s="40"/>
      <c r="BX281" s="40"/>
      <c r="BY281" s="40"/>
      <c r="BZ281" s="40"/>
      <c r="CA281" s="40"/>
      <c r="CB281" s="40"/>
      <c r="CC281" s="40"/>
      <c r="CD281" s="40"/>
      <c r="CE281" s="40"/>
      <c r="CF281" s="40"/>
      <c r="CG281" s="40"/>
      <c r="CH281" s="40"/>
      <c r="CI281" s="40"/>
      <c r="CJ281" s="40"/>
      <c r="CK281" s="40"/>
      <c r="CL281" s="40"/>
      <c r="CM281" s="40"/>
      <c r="CN281" s="40"/>
      <c r="CO281" s="40"/>
      <c r="CP281" s="40"/>
      <c r="CQ281" s="40"/>
      <c r="CR281" s="40"/>
      <c r="CS281" s="40"/>
      <c r="CT281" s="40"/>
      <c r="CU281" s="40"/>
      <c r="CV281" s="40"/>
      <c r="CW281" s="40"/>
      <c r="CX281" s="40"/>
      <c r="CY281" s="40"/>
      <c r="CZ281" s="40"/>
      <c r="DA281" s="40"/>
      <c r="DB281" s="40"/>
      <c r="DC281" s="40"/>
      <c r="DD281" s="40"/>
      <c r="DE281" s="40"/>
      <c r="DF281" s="40"/>
      <c r="DG281" s="40"/>
      <c r="DH281" s="40"/>
      <c r="DI281" s="40"/>
      <c r="DJ281" s="40"/>
      <c r="DK281" s="40"/>
      <c r="DL281" s="40"/>
      <c r="DM281" s="40"/>
      <c r="DN281" s="40"/>
      <c r="DO281" s="40"/>
      <c r="DP281" s="40"/>
      <c r="DQ281" s="40"/>
      <c r="DR281" s="40"/>
      <c r="DS281" s="40"/>
      <c r="DT281" s="40"/>
      <c r="DU281" s="40"/>
      <c r="DV281" s="40"/>
      <c r="DW281" s="40"/>
      <c r="DX281" s="40"/>
      <c r="DY281" s="40"/>
      <c r="DZ281" s="40"/>
      <c r="EA281" s="40"/>
      <c r="EB281" s="40"/>
      <c r="EC281" s="40"/>
      <c r="ED281" s="40"/>
      <c r="EE281" s="40"/>
      <c r="EF281" s="40"/>
      <c r="EG281" s="40"/>
      <c r="EH281" s="40"/>
      <c r="EI281" s="40"/>
      <c r="EJ281" s="40"/>
      <c r="EK281" s="40"/>
      <c r="EL281" s="40"/>
      <c r="EM281" s="40"/>
      <c r="EN281" s="40"/>
      <c r="EO281" s="40"/>
      <c r="EP281" s="40"/>
      <c r="EQ281" s="40"/>
      <c r="ER281" s="40"/>
      <c r="ES281" s="40"/>
      <c r="ET281" s="40"/>
      <c r="EU281" s="40"/>
      <c r="EV281" s="40"/>
      <c r="EW281" s="40"/>
      <c r="EX281" s="40"/>
      <c r="EY281" s="40"/>
      <c r="EZ281" s="40"/>
      <c r="FA281" s="40"/>
      <c r="FB281" s="40"/>
      <c r="FC281" s="40"/>
      <c r="FD281" s="40"/>
      <c r="FE281" s="40"/>
      <c r="FF281" s="40"/>
      <c r="FG281" s="40"/>
      <c r="FH281" s="40"/>
      <c r="FI281" s="40"/>
      <c r="FJ281" s="40"/>
      <c r="FK281" s="40"/>
      <c r="FL281" s="40"/>
      <c r="FM281" s="40"/>
      <c r="FN281" s="40"/>
      <c r="FO281" s="40"/>
      <c r="FP281" s="40"/>
      <c r="FQ281" s="40"/>
      <c r="FR281" s="40"/>
      <c r="FS281" s="40"/>
      <c r="FT281" s="40"/>
      <c r="FU281" s="40"/>
      <c r="FV281" s="40"/>
      <c r="FW281" s="40"/>
      <c r="FX281" s="40"/>
      <c r="FY281" s="40"/>
      <c r="FZ281" s="40"/>
      <c r="GA281" s="40"/>
      <c r="GB281" s="40"/>
      <c r="GC281" s="40"/>
      <c r="GD281" s="40"/>
      <c r="GE281" s="40"/>
      <c r="GF281" s="40"/>
      <c r="GG281" s="40"/>
      <c r="GH281" s="40"/>
    </row>
    <row r="282" spans="1:190" ht="89.25">
      <c r="A282" s="95"/>
      <c r="B282" s="31"/>
      <c r="C282" s="32"/>
      <c r="D282" s="23" t="s">
        <v>220</v>
      </c>
      <c r="E282" s="24" t="s">
        <v>154</v>
      </c>
      <c r="F282" s="30">
        <v>465640</v>
      </c>
      <c r="G282" s="21">
        <v>0</v>
      </c>
      <c r="H282" s="21">
        <v>0</v>
      </c>
      <c r="I282" s="33">
        <v>0</v>
      </c>
      <c r="J282" s="33"/>
      <c r="K282" s="38"/>
      <c r="L282" s="38"/>
      <c r="M282" s="21"/>
      <c r="N282" s="38"/>
      <c r="O282" s="38"/>
      <c r="P282" s="38"/>
      <c r="Q282" s="38"/>
      <c r="R282" s="38"/>
      <c r="S282" s="38"/>
      <c r="T282" s="22">
        <f t="shared" si="82"/>
        <v>0</v>
      </c>
      <c r="BW282" s="40"/>
      <c r="BX282" s="40"/>
      <c r="BY282" s="40"/>
      <c r="BZ282" s="40"/>
      <c r="CA282" s="40"/>
      <c r="CB282" s="40"/>
      <c r="CC282" s="40"/>
      <c r="CD282" s="40"/>
      <c r="CE282" s="40"/>
      <c r="CF282" s="40"/>
      <c r="CG282" s="40"/>
      <c r="CH282" s="40"/>
      <c r="CI282" s="40"/>
      <c r="CJ282" s="40"/>
      <c r="CK282" s="40"/>
      <c r="CL282" s="40"/>
      <c r="CM282" s="40"/>
      <c r="CN282" s="40"/>
      <c r="CO282" s="40"/>
      <c r="CP282" s="40"/>
      <c r="CQ282" s="40"/>
      <c r="CR282" s="40"/>
      <c r="CS282" s="40"/>
      <c r="CT282" s="40"/>
      <c r="CU282" s="40"/>
      <c r="CV282" s="40"/>
      <c r="CW282" s="40"/>
      <c r="CX282" s="40"/>
      <c r="CY282" s="40"/>
      <c r="CZ282" s="40"/>
      <c r="DA282" s="40"/>
      <c r="DB282" s="40"/>
      <c r="DC282" s="40"/>
      <c r="DD282" s="40"/>
      <c r="DE282" s="40"/>
      <c r="DF282" s="40"/>
      <c r="DG282" s="40"/>
      <c r="DH282" s="40"/>
      <c r="DI282" s="40"/>
      <c r="DJ282" s="40"/>
      <c r="DK282" s="40"/>
      <c r="DL282" s="40"/>
      <c r="DM282" s="40"/>
      <c r="DN282" s="40"/>
      <c r="DO282" s="40"/>
      <c r="DP282" s="40"/>
      <c r="DQ282" s="40"/>
      <c r="DR282" s="40"/>
      <c r="DS282" s="40"/>
      <c r="DT282" s="40"/>
      <c r="DU282" s="40"/>
      <c r="DV282" s="40"/>
      <c r="DW282" s="40"/>
      <c r="DX282" s="40"/>
      <c r="DY282" s="40"/>
      <c r="DZ282" s="40"/>
      <c r="EA282" s="40"/>
      <c r="EB282" s="40"/>
      <c r="EC282" s="40"/>
      <c r="ED282" s="40"/>
      <c r="EE282" s="40"/>
      <c r="EF282" s="40"/>
      <c r="EG282" s="40"/>
      <c r="EH282" s="40"/>
      <c r="EI282" s="40"/>
      <c r="EJ282" s="40"/>
      <c r="EK282" s="40"/>
      <c r="EL282" s="40"/>
      <c r="EM282" s="40"/>
      <c r="EN282" s="40"/>
      <c r="EO282" s="40"/>
      <c r="EP282" s="40"/>
      <c r="EQ282" s="40"/>
      <c r="ER282" s="40"/>
      <c r="ES282" s="40"/>
      <c r="ET282" s="40"/>
      <c r="EU282" s="40"/>
      <c r="EV282" s="40"/>
      <c r="EW282" s="40"/>
      <c r="EX282" s="40"/>
      <c r="EY282" s="40"/>
      <c r="EZ282" s="40"/>
      <c r="FA282" s="40"/>
      <c r="FB282" s="40"/>
      <c r="FC282" s="40"/>
      <c r="FD282" s="40"/>
      <c r="FE282" s="40"/>
      <c r="FF282" s="40"/>
      <c r="FG282" s="40"/>
      <c r="FH282" s="40"/>
      <c r="FI282" s="40"/>
      <c r="FJ282" s="40"/>
      <c r="FK282" s="40"/>
      <c r="FL282" s="40"/>
      <c r="FM282" s="40"/>
      <c r="FN282" s="40"/>
      <c r="FO282" s="40"/>
      <c r="FP282" s="40"/>
      <c r="FQ282" s="40"/>
      <c r="FR282" s="40"/>
      <c r="FS282" s="40"/>
      <c r="FT282" s="40"/>
      <c r="FU282" s="40"/>
      <c r="FV282" s="40"/>
      <c r="FW282" s="40"/>
      <c r="FX282" s="40"/>
      <c r="FY282" s="40"/>
      <c r="FZ282" s="40"/>
      <c r="GA282" s="40"/>
      <c r="GB282" s="40"/>
      <c r="GC282" s="40"/>
      <c r="GD282" s="40"/>
      <c r="GE282" s="40"/>
      <c r="GF282" s="40"/>
      <c r="GG282" s="40"/>
      <c r="GH282" s="40"/>
    </row>
    <row r="283" spans="1:190" ht="15">
      <c r="A283" s="95"/>
      <c r="B283" s="26"/>
      <c r="C283" s="27">
        <v>85415</v>
      </c>
      <c r="D283" s="28" t="s">
        <v>221</v>
      </c>
      <c r="E283" s="25"/>
      <c r="F283" s="30">
        <f>SUM(F284:F285)</f>
        <v>857524</v>
      </c>
      <c r="G283" s="30">
        <f aca="true" t="shared" si="102" ref="G283:O283">SUM(G284:G284)</f>
        <v>0</v>
      </c>
      <c r="H283" s="30">
        <f t="shared" si="102"/>
        <v>0</v>
      </c>
      <c r="I283" s="30">
        <f t="shared" si="102"/>
        <v>0</v>
      </c>
      <c r="J283" s="30">
        <f t="shared" si="102"/>
        <v>0</v>
      </c>
      <c r="K283" s="30">
        <f t="shared" si="102"/>
        <v>0</v>
      </c>
      <c r="L283" s="30">
        <f t="shared" si="102"/>
        <v>0</v>
      </c>
      <c r="M283" s="30">
        <f t="shared" si="102"/>
        <v>0</v>
      </c>
      <c r="N283" s="30">
        <f t="shared" si="102"/>
        <v>0</v>
      </c>
      <c r="O283" s="30">
        <f t="shared" si="102"/>
        <v>0</v>
      </c>
      <c r="P283" s="30"/>
      <c r="Q283" s="30"/>
      <c r="R283" s="30"/>
      <c r="S283" s="30">
        <f>SUM(S284:S284)</f>
        <v>0</v>
      </c>
      <c r="T283" s="22">
        <f t="shared" si="82"/>
        <v>0</v>
      </c>
      <c r="BW283" s="39"/>
      <c r="BX283" s="39"/>
      <c r="BY283" s="39"/>
      <c r="BZ283" s="39"/>
      <c r="CA283" s="39"/>
      <c r="CB283" s="39"/>
      <c r="CC283" s="39"/>
      <c r="CD283" s="39"/>
      <c r="CE283" s="39"/>
      <c r="CF283" s="39"/>
      <c r="CG283" s="39"/>
      <c r="CH283" s="39"/>
      <c r="CI283" s="39"/>
      <c r="CJ283" s="39"/>
      <c r="CK283" s="39"/>
      <c r="CL283" s="39"/>
      <c r="CM283" s="39"/>
      <c r="CN283" s="39"/>
      <c r="CO283" s="39"/>
      <c r="CP283" s="39"/>
      <c r="CQ283" s="39"/>
      <c r="CR283" s="39"/>
      <c r="CS283" s="39"/>
      <c r="CT283" s="39"/>
      <c r="CU283" s="39"/>
      <c r="CV283" s="39"/>
      <c r="CW283" s="39"/>
      <c r="CX283" s="39"/>
      <c r="CY283" s="39"/>
      <c r="CZ283" s="39"/>
      <c r="DA283" s="39"/>
      <c r="DB283" s="39"/>
      <c r="DC283" s="39"/>
      <c r="DD283" s="39"/>
      <c r="DE283" s="39"/>
      <c r="DF283" s="39"/>
      <c r="DG283" s="39"/>
      <c r="DH283" s="39"/>
      <c r="DI283" s="39"/>
      <c r="DJ283" s="39"/>
      <c r="DK283" s="39"/>
      <c r="DL283" s="39"/>
      <c r="DM283" s="39"/>
      <c r="DN283" s="39"/>
      <c r="DO283" s="39"/>
      <c r="DP283" s="39"/>
      <c r="DQ283" s="39"/>
      <c r="DR283" s="39"/>
      <c r="DS283" s="39"/>
      <c r="DT283" s="39"/>
      <c r="DU283" s="39"/>
      <c r="DV283" s="39"/>
      <c r="DW283" s="39"/>
      <c r="DX283" s="39"/>
      <c r="DY283" s="39"/>
      <c r="DZ283" s="39"/>
      <c r="EA283" s="39"/>
      <c r="EB283" s="39"/>
      <c r="EC283" s="39"/>
      <c r="ED283" s="39"/>
      <c r="EE283" s="39"/>
      <c r="EF283" s="39"/>
      <c r="EG283" s="39"/>
      <c r="EH283" s="39"/>
      <c r="EI283" s="39"/>
      <c r="EJ283" s="39"/>
      <c r="EK283" s="39"/>
      <c r="EL283" s="39"/>
      <c r="EM283" s="39"/>
      <c r="EN283" s="39"/>
      <c r="EO283" s="39"/>
      <c r="EP283" s="39"/>
      <c r="EQ283" s="39"/>
      <c r="ER283" s="39"/>
      <c r="ES283" s="39"/>
      <c r="ET283" s="39"/>
      <c r="EU283" s="39"/>
      <c r="EV283" s="39"/>
      <c r="EW283" s="39"/>
      <c r="EX283" s="39"/>
      <c r="EY283" s="39"/>
      <c r="EZ283" s="39"/>
      <c r="FA283" s="39"/>
      <c r="FB283" s="39"/>
      <c r="FC283" s="39"/>
      <c r="FD283" s="39"/>
      <c r="FE283" s="39"/>
      <c r="FF283" s="39"/>
      <c r="FG283" s="39"/>
      <c r="FH283" s="39"/>
      <c r="FI283" s="39"/>
      <c r="FJ283" s="39"/>
      <c r="FK283" s="39"/>
      <c r="FL283" s="39"/>
      <c r="FM283" s="39"/>
      <c r="FN283" s="39"/>
      <c r="FO283" s="39"/>
      <c r="FP283" s="39"/>
      <c r="FQ283" s="39"/>
      <c r="FR283" s="39"/>
      <c r="FS283" s="39"/>
      <c r="FT283" s="39"/>
      <c r="FU283" s="39"/>
      <c r="FV283" s="39"/>
      <c r="FW283" s="39"/>
      <c r="FX283" s="39"/>
      <c r="FY283" s="39"/>
      <c r="FZ283" s="39"/>
      <c r="GA283" s="39"/>
      <c r="GB283" s="39"/>
      <c r="GC283" s="39"/>
      <c r="GD283" s="39"/>
      <c r="GE283" s="39"/>
      <c r="GF283" s="39"/>
      <c r="GG283" s="39"/>
      <c r="GH283" s="39"/>
    </row>
    <row r="284" spans="1:190" ht="38.25">
      <c r="A284" s="95"/>
      <c r="B284" s="31"/>
      <c r="C284" s="32"/>
      <c r="D284" s="23" t="s">
        <v>175</v>
      </c>
      <c r="E284" s="24" t="s">
        <v>176</v>
      </c>
      <c r="F284" s="30">
        <v>628502</v>
      </c>
      <c r="G284" s="30">
        <v>0</v>
      </c>
      <c r="H284" s="30">
        <v>0</v>
      </c>
      <c r="I284" s="30">
        <v>0</v>
      </c>
      <c r="J284" s="30">
        <v>0</v>
      </c>
      <c r="K284" s="30">
        <v>0</v>
      </c>
      <c r="L284" s="30">
        <v>0</v>
      </c>
      <c r="M284" s="30">
        <v>0</v>
      </c>
      <c r="N284" s="38"/>
      <c r="O284" s="38"/>
      <c r="P284" s="38"/>
      <c r="Q284" s="38"/>
      <c r="R284" s="38"/>
      <c r="S284" s="38"/>
      <c r="T284" s="22">
        <f t="shared" si="82"/>
        <v>0</v>
      </c>
      <c r="BW284" s="40"/>
      <c r="BX284" s="40"/>
      <c r="BY284" s="40"/>
      <c r="BZ284" s="40"/>
      <c r="CA284" s="40"/>
      <c r="CB284" s="40"/>
      <c r="CC284" s="40"/>
      <c r="CD284" s="40"/>
      <c r="CE284" s="40"/>
      <c r="CF284" s="40"/>
      <c r="CG284" s="40"/>
      <c r="CH284" s="40"/>
      <c r="CI284" s="40"/>
      <c r="CJ284" s="40"/>
      <c r="CK284" s="40"/>
      <c r="CL284" s="40"/>
      <c r="CM284" s="40"/>
      <c r="CN284" s="40"/>
      <c r="CO284" s="40"/>
      <c r="CP284" s="40"/>
      <c r="CQ284" s="40"/>
      <c r="CR284" s="40"/>
      <c r="CS284" s="40"/>
      <c r="CT284" s="40"/>
      <c r="CU284" s="40"/>
      <c r="CV284" s="40"/>
      <c r="CW284" s="40"/>
      <c r="CX284" s="40"/>
      <c r="CY284" s="40"/>
      <c r="CZ284" s="40"/>
      <c r="DA284" s="40"/>
      <c r="DB284" s="40"/>
      <c r="DC284" s="40"/>
      <c r="DD284" s="40"/>
      <c r="DE284" s="40"/>
      <c r="DF284" s="40"/>
      <c r="DG284" s="40"/>
      <c r="DH284" s="40"/>
      <c r="DI284" s="40"/>
      <c r="DJ284" s="40"/>
      <c r="DK284" s="40"/>
      <c r="DL284" s="40"/>
      <c r="DM284" s="40"/>
      <c r="DN284" s="40"/>
      <c r="DO284" s="40"/>
      <c r="DP284" s="40"/>
      <c r="DQ284" s="40"/>
      <c r="DR284" s="40"/>
      <c r="DS284" s="40"/>
      <c r="DT284" s="40"/>
      <c r="DU284" s="40"/>
      <c r="DV284" s="40"/>
      <c r="DW284" s="40"/>
      <c r="DX284" s="40"/>
      <c r="DY284" s="40"/>
      <c r="DZ284" s="40"/>
      <c r="EA284" s="40"/>
      <c r="EB284" s="40"/>
      <c r="EC284" s="40"/>
      <c r="ED284" s="40"/>
      <c r="EE284" s="40"/>
      <c r="EF284" s="40"/>
      <c r="EG284" s="40"/>
      <c r="EH284" s="40"/>
      <c r="EI284" s="40"/>
      <c r="EJ284" s="40"/>
      <c r="EK284" s="40"/>
      <c r="EL284" s="40"/>
      <c r="EM284" s="40"/>
      <c r="EN284" s="40"/>
      <c r="EO284" s="40"/>
      <c r="EP284" s="40"/>
      <c r="EQ284" s="40"/>
      <c r="ER284" s="40"/>
      <c r="ES284" s="40"/>
      <c r="ET284" s="40"/>
      <c r="EU284" s="40"/>
      <c r="EV284" s="40"/>
      <c r="EW284" s="40"/>
      <c r="EX284" s="40"/>
      <c r="EY284" s="40"/>
      <c r="EZ284" s="40"/>
      <c r="FA284" s="40"/>
      <c r="FB284" s="40"/>
      <c r="FC284" s="40"/>
      <c r="FD284" s="40"/>
      <c r="FE284" s="40"/>
      <c r="FF284" s="40"/>
      <c r="FG284" s="40"/>
      <c r="FH284" s="40"/>
      <c r="FI284" s="40"/>
      <c r="FJ284" s="40"/>
      <c r="FK284" s="40"/>
      <c r="FL284" s="40"/>
      <c r="FM284" s="40"/>
      <c r="FN284" s="40"/>
      <c r="FO284" s="40"/>
      <c r="FP284" s="40"/>
      <c r="FQ284" s="40"/>
      <c r="FR284" s="40"/>
      <c r="FS284" s="40"/>
      <c r="FT284" s="40"/>
      <c r="FU284" s="40"/>
      <c r="FV284" s="40"/>
      <c r="FW284" s="40"/>
      <c r="FX284" s="40"/>
      <c r="FY284" s="40"/>
      <c r="FZ284" s="40"/>
      <c r="GA284" s="40"/>
      <c r="GB284" s="40"/>
      <c r="GC284" s="40"/>
      <c r="GD284" s="40"/>
      <c r="GE284" s="40"/>
      <c r="GF284" s="40"/>
      <c r="GG284" s="40"/>
      <c r="GH284" s="40"/>
    </row>
    <row r="285" spans="1:190" ht="76.5">
      <c r="A285" s="95"/>
      <c r="B285" s="31"/>
      <c r="C285" s="32"/>
      <c r="D285" s="23" t="s">
        <v>262</v>
      </c>
      <c r="E285" s="24" t="s">
        <v>263</v>
      </c>
      <c r="F285" s="30">
        <v>229022</v>
      </c>
      <c r="G285" s="21"/>
      <c r="H285" s="21"/>
      <c r="I285" s="38"/>
      <c r="J285" s="38"/>
      <c r="K285" s="33"/>
      <c r="L285" s="38"/>
      <c r="M285" s="21"/>
      <c r="N285" s="38"/>
      <c r="O285" s="38"/>
      <c r="P285" s="38"/>
      <c r="Q285" s="38"/>
      <c r="R285" s="38"/>
      <c r="S285" s="38"/>
      <c r="T285" s="22"/>
      <c r="BW285" s="40"/>
      <c r="BX285" s="40"/>
      <c r="BY285" s="40"/>
      <c r="BZ285" s="40"/>
      <c r="CA285" s="40"/>
      <c r="CB285" s="40"/>
      <c r="CC285" s="40"/>
      <c r="CD285" s="40"/>
      <c r="CE285" s="40"/>
      <c r="CF285" s="40"/>
      <c r="CG285" s="40"/>
      <c r="CH285" s="40"/>
      <c r="CI285" s="40"/>
      <c r="CJ285" s="40"/>
      <c r="CK285" s="40"/>
      <c r="CL285" s="40"/>
      <c r="CM285" s="40"/>
      <c r="CN285" s="40"/>
      <c r="CO285" s="40"/>
      <c r="CP285" s="40"/>
      <c r="CQ285" s="40"/>
      <c r="CR285" s="40"/>
      <c r="CS285" s="40"/>
      <c r="CT285" s="40"/>
      <c r="CU285" s="40"/>
      <c r="CV285" s="40"/>
      <c r="CW285" s="40"/>
      <c r="CX285" s="40"/>
      <c r="CY285" s="40"/>
      <c r="CZ285" s="40"/>
      <c r="DA285" s="40"/>
      <c r="DB285" s="40"/>
      <c r="DC285" s="40"/>
      <c r="DD285" s="40"/>
      <c r="DE285" s="40"/>
      <c r="DF285" s="40"/>
      <c r="DG285" s="40"/>
      <c r="DH285" s="40"/>
      <c r="DI285" s="40"/>
      <c r="DJ285" s="40"/>
      <c r="DK285" s="40"/>
      <c r="DL285" s="40"/>
      <c r="DM285" s="40"/>
      <c r="DN285" s="40"/>
      <c r="DO285" s="40"/>
      <c r="DP285" s="40"/>
      <c r="DQ285" s="40"/>
      <c r="DR285" s="40"/>
      <c r="DS285" s="40"/>
      <c r="DT285" s="40"/>
      <c r="DU285" s="40"/>
      <c r="DV285" s="40"/>
      <c r="DW285" s="40"/>
      <c r="DX285" s="40"/>
      <c r="DY285" s="40"/>
      <c r="DZ285" s="40"/>
      <c r="EA285" s="40"/>
      <c r="EB285" s="40"/>
      <c r="EC285" s="40"/>
      <c r="ED285" s="40"/>
      <c r="EE285" s="40"/>
      <c r="EF285" s="40"/>
      <c r="EG285" s="40"/>
      <c r="EH285" s="40"/>
      <c r="EI285" s="40"/>
      <c r="EJ285" s="40"/>
      <c r="EK285" s="40"/>
      <c r="EL285" s="40"/>
      <c r="EM285" s="40"/>
      <c r="EN285" s="40"/>
      <c r="EO285" s="40"/>
      <c r="EP285" s="40"/>
      <c r="EQ285" s="40"/>
      <c r="ER285" s="40"/>
      <c r="ES285" s="40"/>
      <c r="ET285" s="40"/>
      <c r="EU285" s="40"/>
      <c r="EV285" s="40"/>
      <c r="EW285" s="40"/>
      <c r="EX285" s="40"/>
      <c r="EY285" s="40"/>
      <c r="EZ285" s="40"/>
      <c r="FA285" s="40"/>
      <c r="FB285" s="40"/>
      <c r="FC285" s="40"/>
      <c r="FD285" s="40"/>
      <c r="FE285" s="40"/>
      <c r="FF285" s="40"/>
      <c r="FG285" s="40"/>
      <c r="FH285" s="40"/>
      <c r="FI285" s="40"/>
      <c r="FJ285" s="40"/>
      <c r="FK285" s="40"/>
      <c r="FL285" s="40"/>
      <c r="FM285" s="40"/>
      <c r="FN285" s="40"/>
      <c r="FO285" s="40"/>
      <c r="FP285" s="40"/>
      <c r="FQ285" s="40"/>
      <c r="FR285" s="40"/>
      <c r="FS285" s="40"/>
      <c r="FT285" s="40"/>
      <c r="FU285" s="40"/>
      <c r="FV285" s="40"/>
      <c r="FW285" s="40"/>
      <c r="FX285" s="40"/>
      <c r="FY285" s="40"/>
      <c r="FZ285" s="40"/>
      <c r="GA285" s="40"/>
      <c r="GB285" s="40"/>
      <c r="GC285" s="40"/>
      <c r="GD285" s="40"/>
      <c r="GE285" s="40"/>
      <c r="GF285" s="40"/>
      <c r="GG285" s="40"/>
      <c r="GH285" s="40"/>
    </row>
    <row r="286" spans="1:190" ht="25.5">
      <c r="A286" s="95"/>
      <c r="B286" s="26">
        <v>900</v>
      </c>
      <c r="C286" s="27"/>
      <c r="D286" s="28" t="s">
        <v>222</v>
      </c>
      <c r="E286" s="27"/>
      <c r="F286" s="30">
        <f>SUM(F287+F290+F292+F294+F296)</f>
        <v>1708813</v>
      </c>
      <c r="G286" s="30">
        <f aca="true" t="shared" si="103" ref="G286:S286">SUM(G287+G290+G292+G294+G296)</f>
        <v>994500</v>
      </c>
      <c r="H286" s="30">
        <f t="shared" si="103"/>
        <v>994500</v>
      </c>
      <c r="I286" s="30">
        <f t="shared" si="103"/>
        <v>994500</v>
      </c>
      <c r="J286" s="30">
        <f t="shared" si="103"/>
        <v>0</v>
      </c>
      <c r="K286" s="30">
        <f t="shared" si="103"/>
        <v>0</v>
      </c>
      <c r="L286" s="30">
        <f t="shared" si="103"/>
        <v>0</v>
      </c>
      <c r="M286" s="30">
        <f t="shared" si="103"/>
        <v>0</v>
      </c>
      <c r="N286" s="30">
        <f t="shared" si="103"/>
        <v>0</v>
      </c>
      <c r="O286" s="30">
        <f t="shared" si="103"/>
        <v>0</v>
      </c>
      <c r="P286" s="30">
        <f t="shared" si="103"/>
        <v>0</v>
      </c>
      <c r="Q286" s="30">
        <f t="shared" si="103"/>
        <v>0</v>
      </c>
      <c r="R286" s="30"/>
      <c r="S286" s="30">
        <f t="shared" si="103"/>
        <v>0</v>
      </c>
      <c r="T286" s="22">
        <f t="shared" si="82"/>
        <v>0.5819829320118702</v>
      </c>
      <c r="BW286" s="41"/>
      <c r="BX286" s="41"/>
      <c r="BY286" s="41"/>
      <c r="BZ286" s="41"/>
      <c r="CA286" s="41"/>
      <c r="CB286" s="41"/>
      <c r="CC286" s="41"/>
      <c r="CD286" s="41"/>
      <c r="CE286" s="41"/>
      <c r="CF286" s="41"/>
      <c r="CG286" s="41"/>
      <c r="CH286" s="41"/>
      <c r="CI286" s="41"/>
      <c r="CJ286" s="41"/>
      <c r="CK286" s="41"/>
      <c r="CL286" s="41"/>
      <c r="CM286" s="41"/>
      <c r="CN286" s="41"/>
      <c r="CO286" s="41"/>
      <c r="CP286" s="41"/>
      <c r="CQ286" s="41"/>
      <c r="CR286" s="41"/>
      <c r="CS286" s="41"/>
      <c r="CT286" s="41"/>
      <c r="CU286" s="41"/>
      <c r="CV286" s="41"/>
      <c r="CW286" s="41"/>
      <c r="CX286" s="41"/>
      <c r="CY286" s="41"/>
      <c r="CZ286" s="41"/>
      <c r="DA286" s="41"/>
      <c r="DB286" s="41"/>
      <c r="DC286" s="41"/>
      <c r="DD286" s="41"/>
      <c r="DE286" s="41"/>
      <c r="DF286" s="41"/>
      <c r="DG286" s="41"/>
      <c r="DH286" s="41"/>
      <c r="DI286" s="41"/>
      <c r="DJ286" s="41"/>
      <c r="DK286" s="41"/>
      <c r="DL286" s="41"/>
      <c r="DM286" s="41"/>
      <c r="DN286" s="41"/>
      <c r="DO286" s="41"/>
      <c r="DP286" s="41"/>
      <c r="DQ286" s="41"/>
      <c r="DR286" s="41"/>
      <c r="DS286" s="41"/>
      <c r="DT286" s="41"/>
      <c r="DU286" s="41"/>
      <c r="DV286" s="41"/>
      <c r="DW286" s="41"/>
      <c r="DX286" s="41"/>
      <c r="DY286" s="41"/>
      <c r="DZ286" s="41"/>
      <c r="EA286" s="41"/>
      <c r="EB286" s="41"/>
      <c r="EC286" s="41"/>
      <c r="ED286" s="41"/>
      <c r="EE286" s="41"/>
      <c r="EF286" s="41"/>
      <c r="EG286" s="41"/>
      <c r="EH286" s="41"/>
      <c r="EI286" s="41"/>
      <c r="EJ286" s="41"/>
      <c r="EK286" s="41"/>
      <c r="EL286" s="41"/>
      <c r="EM286" s="41"/>
      <c r="EN286" s="41"/>
      <c r="EO286" s="41"/>
      <c r="EP286" s="41"/>
      <c r="EQ286" s="41"/>
      <c r="ER286" s="41"/>
      <c r="ES286" s="41"/>
      <c r="ET286" s="41"/>
      <c r="EU286" s="41"/>
      <c r="EV286" s="41"/>
      <c r="EW286" s="41"/>
      <c r="EX286" s="41"/>
      <c r="EY286" s="41"/>
      <c r="EZ286" s="41"/>
      <c r="FA286" s="41"/>
      <c r="FB286" s="41"/>
      <c r="FC286" s="41"/>
      <c r="FD286" s="41"/>
      <c r="FE286" s="41"/>
      <c r="FF286" s="41"/>
      <c r="FG286" s="41"/>
      <c r="FH286" s="41"/>
      <c r="FI286" s="41"/>
      <c r="FJ286" s="41"/>
      <c r="FK286" s="41"/>
      <c r="FL286" s="41"/>
      <c r="FM286" s="41"/>
      <c r="FN286" s="41"/>
      <c r="FO286" s="41"/>
      <c r="FP286" s="41"/>
      <c r="FQ286" s="41"/>
      <c r="FR286" s="41"/>
      <c r="FS286" s="41"/>
      <c r="FT286" s="41"/>
      <c r="FU286" s="41"/>
      <c r="FV286" s="41"/>
      <c r="FW286" s="41"/>
      <c r="FX286" s="41"/>
      <c r="FY286" s="41"/>
      <c r="FZ286" s="41"/>
      <c r="GA286" s="41"/>
      <c r="GB286" s="41"/>
      <c r="GC286" s="41"/>
      <c r="GD286" s="41"/>
      <c r="GE286" s="41"/>
      <c r="GF286" s="41"/>
      <c r="GG286" s="41"/>
      <c r="GH286" s="41"/>
    </row>
    <row r="287" spans="1:190" ht="15">
      <c r="A287" s="95"/>
      <c r="B287" s="26"/>
      <c r="C287" s="27">
        <v>90002</v>
      </c>
      <c r="D287" s="28" t="s">
        <v>223</v>
      </c>
      <c r="E287" s="25"/>
      <c r="F287" s="30">
        <f>SUM(F288:F289)</f>
        <v>1007750</v>
      </c>
      <c r="G287" s="30">
        <f aca="true" t="shared" si="104" ref="G287:S287">SUM(G288:G289)</f>
        <v>680000</v>
      </c>
      <c r="H287" s="30">
        <f t="shared" si="104"/>
        <v>680000</v>
      </c>
      <c r="I287" s="30">
        <f t="shared" si="104"/>
        <v>680000</v>
      </c>
      <c r="J287" s="30">
        <f t="shared" si="104"/>
        <v>0</v>
      </c>
      <c r="K287" s="30">
        <f t="shared" si="104"/>
        <v>0</v>
      </c>
      <c r="L287" s="30">
        <f t="shared" si="104"/>
        <v>0</v>
      </c>
      <c r="M287" s="30">
        <f t="shared" si="104"/>
        <v>0</v>
      </c>
      <c r="N287" s="30">
        <f t="shared" si="104"/>
        <v>0</v>
      </c>
      <c r="O287" s="30">
        <f t="shared" si="104"/>
        <v>0</v>
      </c>
      <c r="P287" s="30">
        <f t="shared" si="104"/>
        <v>0</v>
      </c>
      <c r="Q287" s="30">
        <f t="shared" si="104"/>
        <v>0</v>
      </c>
      <c r="R287" s="30"/>
      <c r="S287" s="30">
        <f t="shared" si="104"/>
        <v>0</v>
      </c>
      <c r="T287" s="22">
        <f t="shared" si="82"/>
        <v>0.6747705284048623</v>
      </c>
      <c r="BW287" s="39"/>
      <c r="BX287" s="39"/>
      <c r="BY287" s="39"/>
      <c r="BZ287" s="39"/>
      <c r="CA287" s="39"/>
      <c r="CB287" s="39"/>
      <c r="CC287" s="39"/>
      <c r="CD287" s="39"/>
      <c r="CE287" s="39"/>
      <c r="CF287" s="39"/>
      <c r="CG287" s="39"/>
      <c r="CH287" s="39"/>
      <c r="CI287" s="39"/>
      <c r="CJ287" s="39"/>
      <c r="CK287" s="39"/>
      <c r="CL287" s="39"/>
      <c r="CM287" s="39"/>
      <c r="CN287" s="39"/>
      <c r="CO287" s="39"/>
      <c r="CP287" s="39"/>
      <c r="CQ287" s="39"/>
      <c r="CR287" s="39"/>
      <c r="CS287" s="39"/>
      <c r="CT287" s="39"/>
      <c r="CU287" s="39"/>
      <c r="CV287" s="39"/>
      <c r="CW287" s="39"/>
      <c r="CX287" s="39"/>
      <c r="CY287" s="39"/>
      <c r="CZ287" s="39"/>
      <c r="DA287" s="39"/>
      <c r="DB287" s="39"/>
      <c r="DC287" s="39"/>
      <c r="DD287" s="39"/>
      <c r="DE287" s="39"/>
      <c r="DF287" s="39"/>
      <c r="DG287" s="39"/>
      <c r="DH287" s="39"/>
      <c r="DI287" s="39"/>
      <c r="DJ287" s="39"/>
      <c r="DK287" s="39"/>
      <c r="DL287" s="39"/>
      <c r="DM287" s="39"/>
      <c r="DN287" s="39"/>
      <c r="DO287" s="39"/>
      <c r="DP287" s="39"/>
      <c r="DQ287" s="39"/>
      <c r="DR287" s="39"/>
      <c r="DS287" s="39"/>
      <c r="DT287" s="39"/>
      <c r="DU287" s="39"/>
      <c r="DV287" s="39"/>
      <c r="DW287" s="39"/>
      <c r="DX287" s="39"/>
      <c r="DY287" s="39"/>
      <c r="DZ287" s="39"/>
      <c r="EA287" s="39"/>
      <c r="EB287" s="39"/>
      <c r="EC287" s="39"/>
      <c r="ED287" s="39"/>
      <c r="EE287" s="39"/>
      <c r="EF287" s="39"/>
      <c r="EG287" s="39"/>
      <c r="EH287" s="39"/>
      <c r="EI287" s="39"/>
      <c r="EJ287" s="39"/>
      <c r="EK287" s="39"/>
      <c r="EL287" s="39"/>
      <c r="EM287" s="39"/>
      <c r="EN287" s="39"/>
      <c r="EO287" s="39"/>
      <c r="EP287" s="39"/>
      <c r="EQ287" s="39"/>
      <c r="ER287" s="39"/>
      <c r="ES287" s="39"/>
      <c r="ET287" s="39"/>
      <c r="EU287" s="39"/>
      <c r="EV287" s="39"/>
      <c r="EW287" s="39"/>
      <c r="EX287" s="39"/>
      <c r="EY287" s="39"/>
      <c r="EZ287" s="39"/>
      <c r="FA287" s="39"/>
      <c r="FB287" s="39"/>
      <c r="FC287" s="39"/>
      <c r="FD287" s="39"/>
      <c r="FE287" s="39"/>
      <c r="FF287" s="39"/>
      <c r="FG287" s="39"/>
      <c r="FH287" s="39"/>
      <c r="FI287" s="39"/>
      <c r="FJ287" s="39"/>
      <c r="FK287" s="39"/>
      <c r="FL287" s="39"/>
      <c r="FM287" s="39"/>
      <c r="FN287" s="39"/>
      <c r="FO287" s="39"/>
      <c r="FP287" s="39"/>
      <c r="FQ287" s="39"/>
      <c r="FR287" s="39"/>
      <c r="FS287" s="39"/>
      <c r="FT287" s="39"/>
      <c r="FU287" s="39"/>
      <c r="FV287" s="39"/>
      <c r="FW287" s="39"/>
      <c r="FX287" s="39"/>
      <c r="FY287" s="39"/>
      <c r="FZ287" s="39"/>
      <c r="GA287" s="39"/>
      <c r="GB287" s="39"/>
      <c r="GC287" s="39"/>
      <c r="GD287" s="39"/>
      <c r="GE287" s="39"/>
      <c r="GF287" s="39"/>
      <c r="GG287" s="39"/>
      <c r="GH287" s="39"/>
    </row>
    <row r="288" spans="1:190" ht="14.25">
      <c r="A288" s="95"/>
      <c r="B288" s="31"/>
      <c r="C288" s="32"/>
      <c r="D288" s="23" t="s">
        <v>159</v>
      </c>
      <c r="E288" s="24" t="s">
        <v>160</v>
      </c>
      <c r="F288" s="30">
        <v>600000</v>
      </c>
      <c r="G288" s="21">
        <v>680000</v>
      </c>
      <c r="H288" s="21">
        <f>SUM(I288:L288)</f>
        <v>680000</v>
      </c>
      <c r="I288" s="33">
        <v>680000</v>
      </c>
      <c r="J288" s="33"/>
      <c r="K288" s="38"/>
      <c r="L288" s="38">
        <v>0</v>
      </c>
      <c r="M288" s="21">
        <f>SUM(N288:S288)</f>
        <v>0</v>
      </c>
      <c r="N288" s="38"/>
      <c r="O288" s="38"/>
      <c r="P288" s="38"/>
      <c r="Q288" s="38"/>
      <c r="R288" s="38"/>
      <c r="S288" s="38"/>
      <c r="T288" s="22">
        <f aca="true" t="shared" si="105" ref="T288:T320">IF(F288&lt;&gt;0,G288/F288,"")</f>
        <v>1.1333333333333333</v>
      </c>
      <c r="BW288" s="40"/>
      <c r="BX288" s="40"/>
      <c r="BY288" s="40"/>
      <c r="BZ288" s="40"/>
      <c r="CA288" s="40"/>
      <c r="CB288" s="40"/>
      <c r="CC288" s="40"/>
      <c r="CD288" s="40"/>
      <c r="CE288" s="40"/>
      <c r="CF288" s="40"/>
      <c r="CG288" s="40"/>
      <c r="CH288" s="40"/>
      <c r="CI288" s="40"/>
      <c r="CJ288" s="40"/>
      <c r="CK288" s="40"/>
      <c r="CL288" s="40"/>
      <c r="CM288" s="40"/>
      <c r="CN288" s="40"/>
      <c r="CO288" s="40"/>
      <c r="CP288" s="40"/>
      <c r="CQ288" s="40"/>
      <c r="CR288" s="40"/>
      <c r="CS288" s="40"/>
      <c r="CT288" s="40"/>
      <c r="CU288" s="40"/>
      <c r="CV288" s="40"/>
      <c r="CW288" s="40"/>
      <c r="CX288" s="40"/>
      <c r="CY288" s="40"/>
      <c r="CZ288" s="40"/>
      <c r="DA288" s="40"/>
      <c r="DB288" s="40"/>
      <c r="DC288" s="40"/>
      <c r="DD288" s="40"/>
      <c r="DE288" s="40"/>
      <c r="DF288" s="40"/>
      <c r="DG288" s="40"/>
      <c r="DH288" s="40"/>
      <c r="DI288" s="40"/>
      <c r="DJ288" s="40"/>
      <c r="DK288" s="40"/>
      <c r="DL288" s="40"/>
      <c r="DM288" s="40"/>
      <c r="DN288" s="40"/>
      <c r="DO288" s="40"/>
      <c r="DP288" s="40"/>
      <c r="DQ288" s="40"/>
      <c r="DR288" s="40"/>
      <c r="DS288" s="40"/>
      <c r="DT288" s="40"/>
      <c r="DU288" s="40"/>
      <c r="DV288" s="40"/>
      <c r="DW288" s="40"/>
      <c r="DX288" s="40"/>
      <c r="DY288" s="40"/>
      <c r="DZ288" s="40"/>
      <c r="EA288" s="40"/>
      <c r="EB288" s="40"/>
      <c r="EC288" s="40"/>
      <c r="ED288" s="40"/>
      <c r="EE288" s="40"/>
      <c r="EF288" s="40"/>
      <c r="EG288" s="40"/>
      <c r="EH288" s="40"/>
      <c r="EI288" s="40"/>
      <c r="EJ288" s="40"/>
      <c r="EK288" s="40"/>
      <c r="EL288" s="40"/>
      <c r="EM288" s="40"/>
      <c r="EN288" s="40"/>
      <c r="EO288" s="40"/>
      <c r="EP288" s="40"/>
      <c r="EQ288" s="40"/>
      <c r="ER288" s="40"/>
      <c r="ES288" s="40"/>
      <c r="ET288" s="40"/>
      <c r="EU288" s="40"/>
      <c r="EV288" s="40"/>
      <c r="EW288" s="40"/>
      <c r="EX288" s="40"/>
      <c r="EY288" s="40"/>
      <c r="EZ288" s="40"/>
      <c r="FA288" s="40"/>
      <c r="FB288" s="40"/>
      <c r="FC288" s="40"/>
      <c r="FD288" s="40"/>
      <c r="FE288" s="40"/>
      <c r="FF288" s="40"/>
      <c r="FG288" s="40"/>
      <c r="FH288" s="40"/>
      <c r="FI288" s="40"/>
      <c r="FJ288" s="40"/>
      <c r="FK288" s="40"/>
      <c r="FL288" s="40"/>
      <c r="FM288" s="40"/>
      <c r="FN288" s="40"/>
      <c r="FO288" s="40"/>
      <c r="FP288" s="40"/>
      <c r="FQ288" s="40"/>
      <c r="FR288" s="40"/>
      <c r="FS288" s="40"/>
      <c r="FT288" s="40"/>
      <c r="FU288" s="40"/>
      <c r="FV288" s="40"/>
      <c r="FW288" s="40"/>
      <c r="FX288" s="40"/>
      <c r="FY288" s="40"/>
      <c r="FZ288" s="40"/>
      <c r="GA288" s="40"/>
      <c r="GB288" s="40"/>
      <c r="GC288" s="40"/>
      <c r="GD288" s="40"/>
      <c r="GE288" s="40"/>
      <c r="GF288" s="40"/>
      <c r="GG288" s="40"/>
      <c r="GH288" s="40"/>
    </row>
    <row r="289" spans="1:190" ht="76.5">
      <c r="A289" s="95"/>
      <c r="B289" s="31"/>
      <c r="C289" s="32"/>
      <c r="D289" s="23" t="s">
        <v>47</v>
      </c>
      <c r="E289" s="24" t="s">
        <v>35</v>
      </c>
      <c r="F289" s="30">
        <v>407750</v>
      </c>
      <c r="G289" s="21"/>
      <c r="H289" s="21"/>
      <c r="I289" s="33"/>
      <c r="J289" s="33"/>
      <c r="K289" s="38"/>
      <c r="L289" s="38"/>
      <c r="M289" s="21"/>
      <c r="N289" s="38"/>
      <c r="O289" s="38"/>
      <c r="P289" s="38"/>
      <c r="Q289" s="38"/>
      <c r="R289" s="38"/>
      <c r="S289" s="38"/>
      <c r="T289" s="22"/>
      <c r="BW289" s="40"/>
      <c r="BX289" s="40"/>
      <c r="BY289" s="40"/>
      <c r="BZ289" s="40"/>
      <c r="CA289" s="40"/>
      <c r="CB289" s="40"/>
      <c r="CC289" s="40"/>
      <c r="CD289" s="40"/>
      <c r="CE289" s="40"/>
      <c r="CF289" s="40"/>
      <c r="CG289" s="40"/>
      <c r="CH289" s="40"/>
      <c r="CI289" s="40"/>
      <c r="CJ289" s="40"/>
      <c r="CK289" s="40"/>
      <c r="CL289" s="40"/>
      <c r="CM289" s="40"/>
      <c r="CN289" s="40"/>
      <c r="CO289" s="40"/>
      <c r="CP289" s="40"/>
      <c r="CQ289" s="40"/>
      <c r="CR289" s="40"/>
      <c r="CS289" s="40"/>
      <c r="CT289" s="40"/>
      <c r="CU289" s="40"/>
      <c r="CV289" s="40"/>
      <c r="CW289" s="40"/>
      <c r="CX289" s="40"/>
      <c r="CY289" s="40"/>
      <c r="CZ289" s="40"/>
      <c r="DA289" s="40"/>
      <c r="DB289" s="40"/>
      <c r="DC289" s="40"/>
      <c r="DD289" s="40"/>
      <c r="DE289" s="40"/>
      <c r="DF289" s="40"/>
      <c r="DG289" s="40"/>
      <c r="DH289" s="40"/>
      <c r="DI289" s="40"/>
      <c r="DJ289" s="40"/>
      <c r="DK289" s="40"/>
      <c r="DL289" s="40"/>
      <c r="DM289" s="40"/>
      <c r="DN289" s="40"/>
      <c r="DO289" s="40"/>
      <c r="DP289" s="40"/>
      <c r="DQ289" s="40"/>
      <c r="DR289" s="40"/>
      <c r="DS289" s="40"/>
      <c r="DT289" s="40"/>
      <c r="DU289" s="40"/>
      <c r="DV289" s="40"/>
      <c r="DW289" s="40"/>
      <c r="DX289" s="40"/>
      <c r="DY289" s="40"/>
      <c r="DZ289" s="40"/>
      <c r="EA289" s="40"/>
      <c r="EB289" s="40"/>
      <c r="EC289" s="40"/>
      <c r="ED289" s="40"/>
      <c r="EE289" s="40"/>
      <c r="EF289" s="40"/>
      <c r="EG289" s="40"/>
      <c r="EH289" s="40"/>
      <c r="EI289" s="40"/>
      <c r="EJ289" s="40"/>
      <c r="EK289" s="40"/>
      <c r="EL289" s="40"/>
      <c r="EM289" s="40"/>
      <c r="EN289" s="40"/>
      <c r="EO289" s="40"/>
      <c r="EP289" s="40"/>
      <c r="EQ289" s="40"/>
      <c r="ER289" s="40"/>
      <c r="ES289" s="40"/>
      <c r="ET289" s="40"/>
      <c r="EU289" s="40"/>
      <c r="EV289" s="40"/>
      <c r="EW289" s="40"/>
      <c r="EX289" s="40"/>
      <c r="EY289" s="40"/>
      <c r="EZ289" s="40"/>
      <c r="FA289" s="40"/>
      <c r="FB289" s="40"/>
      <c r="FC289" s="40"/>
      <c r="FD289" s="40"/>
      <c r="FE289" s="40"/>
      <c r="FF289" s="40"/>
      <c r="FG289" s="40"/>
      <c r="FH289" s="40"/>
      <c r="FI289" s="40"/>
      <c r="FJ289" s="40"/>
      <c r="FK289" s="40"/>
      <c r="FL289" s="40"/>
      <c r="FM289" s="40"/>
      <c r="FN289" s="40"/>
      <c r="FO289" s="40"/>
      <c r="FP289" s="40"/>
      <c r="FQ289" s="40"/>
      <c r="FR289" s="40"/>
      <c r="FS289" s="40"/>
      <c r="FT289" s="40"/>
      <c r="FU289" s="40"/>
      <c r="FV289" s="40"/>
      <c r="FW289" s="40"/>
      <c r="FX289" s="40"/>
      <c r="FY289" s="40"/>
      <c r="FZ289" s="40"/>
      <c r="GA289" s="40"/>
      <c r="GB289" s="40"/>
      <c r="GC289" s="40"/>
      <c r="GD289" s="40"/>
      <c r="GE289" s="40"/>
      <c r="GF289" s="40"/>
      <c r="GG289" s="40"/>
      <c r="GH289" s="40"/>
    </row>
    <row r="290" spans="1:190" ht="14.25">
      <c r="A290" s="95"/>
      <c r="B290" s="31"/>
      <c r="C290" s="32" t="s">
        <v>264</v>
      </c>
      <c r="D290" s="52" t="s">
        <v>265</v>
      </c>
      <c r="E290" s="32"/>
      <c r="F290" s="38">
        <f aca="true" t="shared" si="106" ref="F290:S290">SUM(F291)</f>
        <v>2704</v>
      </c>
      <c r="G290" s="38">
        <f t="shared" si="106"/>
        <v>0</v>
      </c>
      <c r="H290" s="38">
        <f t="shared" si="106"/>
        <v>0</v>
      </c>
      <c r="I290" s="38">
        <f t="shared" si="106"/>
        <v>0</v>
      </c>
      <c r="J290" s="38">
        <f t="shared" si="106"/>
        <v>0</v>
      </c>
      <c r="K290" s="38">
        <f t="shared" si="106"/>
        <v>0</v>
      </c>
      <c r="L290" s="38">
        <f t="shared" si="106"/>
        <v>0</v>
      </c>
      <c r="M290" s="38">
        <f t="shared" si="106"/>
        <v>0</v>
      </c>
      <c r="N290" s="38">
        <f t="shared" si="106"/>
        <v>0</v>
      </c>
      <c r="O290" s="38">
        <f t="shared" si="106"/>
        <v>0</v>
      </c>
      <c r="P290" s="38">
        <f t="shared" si="106"/>
        <v>0</v>
      </c>
      <c r="Q290" s="38">
        <f t="shared" si="106"/>
        <v>0</v>
      </c>
      <c r="R290" s="38"/>
      <c r="S290" s="38">
        <f t="shared" si="106"/>
        <v>0</v>
      </c>
      <c r="T290" s="22">
        <f t="shared" si="105"/>
        <v>0</v>
      </c>
      <c r="BW290" s="40"/>
      <c r="BX290" s="40"/>
      <c r="BY290" s="40"/>
      <c r="BZ290" s="40"/>
      <c r="CA290" s="40"/>
      <c r="CB290" s="40"/>
      <c r="CC290" s="40"/>
      <c r="CD290" s="40"/>
      <c r="CE290" s="40"/>
      <c r="CF290" s="40"/>
      <c r="CG290" s="40"/>
      <c r="CH290" s="40"/>
      <c r="CI290" s="40"/>
      <c r="CJ290" s="40"/>
      <c r="CK290" s="40"/>
      <c r="CL290" s="40"/>
      <c r="CM290" s="40"/>
      <c r="CN290" s="40"/>
      <c r="CO290" s="40"/>
      <c r="CP290" s="40"/>
      <c r="CQ290" s="40"/>
      <c r="CR290" s="40"/>
      <c r="CS290" s="40"/>
      <c r="CT290" s="40"/>
      <c r="CU290" s="40"/>
      <c r="CV290" s="40"/>
      <c r="CW290" s="40"/>
      <c r="CX290" s="40"/>
      <c r="CY290" s="40"/>
      <c r="CZ290" s="40"/>
      <c r="DA290" s="40"/>
      <c r="DB290" s="40"/>
      <c r="DC290" s="40"/>
      <c r="DD290" s="40"/>
      <c r="DE290" s="40"/>
      <c r="DF290" s="40"/>
      <c r="DG290" s="40"/>
      <c r="DH290" s="40"/>
      <c r="DI290" s="40"/>
      <c r="DJ290" s="40"/>
      <c r="DK290" s="40"/>
      <c r="DL290" s="40"/>
      <c r="DM290" s="40"/>
      <c r="DN290" s="40"/>
      <c r="DO290" s="40"/>
      <c r="DP290" s="40"/>
      <c r="DQ290" s="40"/>
      <c r="DR290" s="40"/>
      <c r="DS290" s="40"/>
      <c r="DT290" s="40"/>
      <c r="DU290" s="40"/>
      <c r="DV290" s="40"/>
      <c r="DW290" s="40"/>
      <c r="DX290" s="40"/>
      <c r="DY290" s="40"/>
      <c r="DZ290" s="40"/>
      <c r="EA290" s="40"/>
      <c r="EB290" s="40"/>
      <c r="EC290" s="40"/>
      <c r="ED290" s="40"/>
      <c r="EE290" s="40"/>
      <c r="EF290" s="40"/>
      <c r="EG290" s="40"/>
      <c r="EH290" s="40"/>
      <c r="EI290" s="40"/>
      <c r="EJ290" s="40"/>
      <c r="EK290" s="40"/>
      <c r="EL290" s="40"/>
      <c r="EM290" s="40"/>
      <c r="EN290" s="40"/>
      <c r="EO290" s="40"/>
      <c r="EP290" s="40"/>
      <c r="EQ290" s="40"/>
      <c r="ER290" s="40"/>
      <c r="ES290" s="40"/>
      <c r="ET290" s="40"/>
      <c r="EU290" s="40"/>
      <c r="EV290" s="40"/>
      <c r="EW290" s="40"/>
      <c r="EX290" s="40"/>
      <c r="EY290" s="40"/>
      <c r="EZ290" s="40"/>
      <c r="FA290" s="40"/>
      <c r="FB290" s="40"/>
      <c r="FC290" s="40"/>
      <c r="FD290" s="40"/>
      <c r="FE290" s="40"/>
      <c r="FF290" s="40"/>
      <c r="FG290" s="40"/>
      <c r="FH290" s="40"/>
      <c r="FI290" s="40"/>
      <c r="FJ290" s="40"/>
      <c r="FK290" s="40"/>
      <c r="FL290" s="40"/>
      <c r="FM290" s="40"/>
      <c r="FN290" s="40"/>
      <c r="FO290" s="40"/>
      <c r="FP290" s="40"/>
      <c r="FQ290" s="40"/>
      <c r="FR290" s="40"/>
      <c r="FS290" s="40"/>
      <c r="FT290" s="40"/>
      <c r="FU290" s="40"/>
      <c r="FV290" s="40"/>
      <c r="FW290" s="40"/>
      <c r="FX290" s="40"/>
      <c r="FY290" s="40"/>
      <c r="FZ290" s="40"/>
      <c r="GA290" s="40"/>
      <c r="GB290" s="40"/>
      <c r="GC290" s="40"/>
      <c r="GD290" s="40"/>
      <c r="GE290" s="40"/>
      <c r="GF290" s="40"/>
      <c r="GG290" s="40"/>
      <c r="GH290" s="40"/>
    </row>
    <row r="291" spans="1:190" ht="14.25">
      <c r="A291" s="95"/>
      <c r="B291" s="31"/>
      <c r="C291" s="32"/>
      <c r="D291" s="23" t="s">
        <v>219</v>
      </c>
      <c r="E291" s="24" t="s">
        <v>34</v>
      </c>
      <c r="F291" s="30">
        <v>2704</v>
      </c>
      <c r="G291" s="21">
        <f>SUM(H291+M291)</f>
        <v>0</v>
      </c>
      <c r="H291" s="21">
        <f>SUM(I291:L291)</f>
        <v>0</v>
      </c>
      <c r="I291" s="33">
        <v>0</v>
      </c>
      <c r="J291" s="33"/>
      <c r="K291" s="38"/>
      <c r="L291" s="38"/>
      <c r="M291" s="21"/>
      <c r="N291" s="38"/>
      <c r="O291" s="38"/>
      <c r="P291" s="38"/>
      <c r="Q291" s="38"/>
      <c r="R291" s="38"/>
      <c r="S291" s="38"/>
      <c r="T291" s="22">
        <f t="shared" si="105"/>
        <v>0</v>
      </c>
      <c r="BW291" s="40"/>
      <c r="BX291" s="40"/>
      <c r="BY291" s="40"/>
      <c r="BZ291" s="40"/>
      <c r="CA291" s="40"/>
      <c r="CB291" s="40"/>
      <c r="CC291" s="40"/>
      <c r="CD291" s="40"/>
      <c r="CE291" s="40"/>
      <c r="CF291" s="40"/>
      <c r="CG291" s="40"/>
      <c r="CH291" s="40"/>
      <c r="CI291" s="40"/>
      <c r="CJ291" s="40"/>
      <c r="CK291" s="40"/>
      <c r="CL291" s="40"/>
      <c r="CM291" s="40"/>
      <c r="CN291" s="40"/>
      <c r="CO291" s="40"/>
      <c r="CP291" s="40"/>
      <c r="CQ291" s="40"/>
      <c r="CR291" s="40"/>
      <c r="CS291" s="40"/>
      <c r="CT291" s="40"/>
      <c r="CU291" s="40"/>
      <c r="CV291" s="40"/>
      <c r="CW291" s="40"/>
      <c r="CX291" s="40"/>
      <c r="CY291" s="40"/>
      <c r="CZ291" s="40"/>
      <c r="DA291" s="40"/>
      <c r="DB291" s="40"/>
      <c r="DC291" s="40"/>
      <c r="DD291" s="40"/>
      <c r="DE291" s="40"/>
      <c r="DF291" s="40"/>
      <c r="DG291" s="40"/>
      <c r="DH291" s="40"/>
      <c r="DI291" s="40"/>
      <c r="DJ291" s="40"/>
      <c r="DK291" s="40"/>
      <c r="DL291" s="40"/>
      <c r="DM291" s="40"/>
      <c r="DN291" s="40"/>
      <c r="DO291" s="40"/>
      <c r="DP291" s="40"/>
      <c r="DQ291" s="40"/>
      <c r="DR291" s="40"/>
      <c r="DS291" s="40"/>
      <c r="DT291" s="40"/>
      <c r="DU291" s="40"/>
      <c r="DV291" s="40"/>
      <c r="DW291" s="40"/>
      <c r="DX291" s="40"/>
      <c r="DY291" s="40"/>
      <c r="DZ291" s="40"/>
      <c r="EA291" s="40"/>
      <c r="EB291" s="40"/>
      <c r="EC291" s="40"/>
      <c r="ED291" s="40"/>
      <c r="EE291" s="40"/>
      <c r="EF291" s="40"/>
      <c r="EG291" s="40"/>
      <c r="EH291" s="40"/>
      <c r="EI291" s="40"/>
      <c r="EJ291" s="40"/>
      <c r="EK291" s="40"/>
      <c r="EL291" s="40"/>
      <c r="EM291" s="40"/>
      <c r="EN291" s="40"/>
      <c r="EO291" s="40"/>
      <c r="EP291" s="40"/>
      <c r="EQ291" s="40"/>
      <c r="ER291" s="40"/>
      <c r="ES291" s="40"/>
      <c r="ET291" s="40"/>
      <c r="EU291" s="40"/>
      <c r="EV291" s="40"/>
      <c r="EW291" s="40"/>
      <c r="EX291" s="40"/>
      <c r="EY291" s="40"/>
      <c r="EZ291" s="40"/>
      <c r="FA291" s="40"/>
      <c r="FB291" s="40"/>
      <c r="FC291" s="40"/>
      <c r="FD291" s="40"/>
      <c r="FE291" s="40"/>
      <c r="FF291" s="40"/>
      <c r="FG291" s="40"/>
      <c r="FH291" s="40"/>
      <c r="FI291" s="40"/>
      <c r="FJ291" s="40"/>
      <c r="FK291" s="40"/>
      <c r="FL291" s="40"/>
      <c r="FM291" s="40"/>
      <c r="FN291" s="40"/>
      <c r="FO291" s="40"/>
      <c r="FP291" s="40"/>
      <c r="FQ291" s="40"/>
      <c r="FR291" s="40"/>
      <c r="FS291" s="40"/>
      <c r="FT291" s="40"/>
      <c r="FU291" s="40"/>
      <c r="FV291" s="40"/>
      <c r="FW291" s="40"/>
      <c r="FX291" s="40"/>
      <c r="FY291" s="40"/>
      <c r="FZ291" s="40"/>
      <c r="GA291" s="40"/>
      <c r="GB291" s="40"/>
      <c r="GC291" s="40"/>
      <c r="GD291" s="40"/>
      <c r="GE291" s="40"/>
      <c r="GF291" s="40"/>
      <c r="GG291" s="40"/>
      <c r="GH291" s="40"/>
    </row>
    <row r="292" spans="1:190" ht="38.25">
      <c r="A292" s="95"/>
      <c r="B292" s="31"/>
      <c r="C292" s="32" t="s">
        <v>224</v>
      </c>
      <c r="D292" s="23" t="s">
        <v>225</v>
      </c>
      <c r="E292" s="24"/>
      <c r="F292" s="30">
        <f aca="true" t="shared" si="107" ref="F292:O294">SUM(F293)</f>
        <v>350000</v>
      </c>
      <c r="G292" s="30">
        <v>230000</v>
      </c>
      <c r="H292" s="30">
        <v>230000</v>
      </c>
      <c r="I292" s="30">
        <v>230000</v>
      </c>
      <c r="J292" s="30">
        <f t="shared" si="107"/>
        <v>0</v>
      </c>
      <c r="K292" s="30">
        <f t="shared" si="107"/>
        <v>0</v>
      </c>
      <c r="L292" s="30">
        <f t="shared" si="107"/>
        <v>0</v>
      </c>
      <c r="M292" s="30">
        <f t="shared" si="107"/>
        <v>0</v>
      </c>
      <c r="N292" s="30">
        <f t="shared" si="107"/>
        <v>0</v>
      </c>
      <c r="O292" s="30">
        <f t="shared" si="107"/>
        <v>0</v>
      </c>
      <c r="P292" s="30"/>
      <c r="Q292" s="30"/>
      <c r="R292" s="30"/>
      <c r="S292" s="30">
        <f>SUM(S293)</f>
        <v>0</v>
      </c>
      <c r="T292" s="22">
        <f t="shared" si="105"/>
        <v>0.6571428571428571</v>
      </c>
      <c r="BW292" s="40"/>
      <c r="BX292" s="40"/>
      <c r="BY292" s="40"/>
      <c r="BZ292" s="40"/>
      <c r="CA292" s="40"/>
      <c r="CB292" s="40"/>
      <c r="CC292" s="40"/>
      <c r="CD292" s="40"/>
      <c r="CE292" s="40"/>
      <c r="CF292" s="40"/>
      <c r="CG292" s="40"/>
      <c r="CH292" s="40"/>
      <c r="CI292" s="40"/>
      <c r="CJ292" s="40"/>
      <c r="CK292" s="40"/>
      <c r="CL292" s="40"/>
      <c r="CM292" s="40"/>
      <c r="CN292" s="40"/>
      <c r="CO292" s="40"/>
      <c r="CP292" s="40"/>
      <c r="CQ292" s="40"/>
      <c r="CR292" s="40"/>
      <c r="CS292" s="40"/>
      <c r="CT292" s="40"/>
      <c r="CU292" s="40"/>
      <c r="CV292" s="40"/>
      <c r="CW292" s="40"/>
      <c r="CX292" s="40"/>
      <c r="CY292" s="40"/>
      <c r="CZ292" s="40"/>
      <c r="DA292" s="40"/>
      <c r="DB292" s="40"/>
      <c r="DC292" s="40"/>
      <c r="DD292" s="40"/>
      <c r="DE292" s="40"/>
      <c r="DF292" s="40"/>
      <c r="DG292" s="40"/>
      <c r="DH292" s="40"/>
      <c r="DI292" s="40"/>
      <c r="DJ292" s="40"/>
      <c r="DK292" s="40"/>
      <c r="DL292" s="40"/>
      <c r="DM292" s="40"/>
      <c r="DN292" s="40"/>
      <c r="DO292" s="40"/>
      <c r="DP292" s="40"/>
      <c r="DQ292" s="40"/>
      <c r="DR292" s="40"/>
      <c r="DS292" s="40"/>
      <c r="DT292" s="40"/>
      <c r="DU292" s="40"/>
      <c r="DV292" s="40"/>
      <c r="DW292" s="40"/>
      <c r="DX292" s="40"/>
      <c r="DY292" s="40"/>
      <c r="DZ292" s="40"/>
      <c r="EA292" s="40"/>
      <c r="EB292" s="40"/>
      <c r="EC292" s="40"/>
      <c r="ED292" s="40"/>
      <c r="EE292" s="40"/>
      <c r="EF292" s="40"/>
      <c r="EG292" s="40"/>
      <c r="EH292" s="40"/>
      <c r="EI292" s="40"/>
      <c r="EJ292" s="40"/>
      <c r="EK292" s="40"/>
      <c r="EL292" s="40"/>
      <c r="EM292" s="40"/>
      <c r="EN292" s="40"/>
      <c r="EO292" s="40"/>
      <c r="EP292" s="40"/>
      <c r="EQ292" s="40"/>
      <c r="ER292" s="40"/>
      <c r="ES292" s="40"/>
      <c r="ET292" s="40"/>
      <c r="EU292" s="40"/>
      <c r="EV292" s="40"/>
      <c r="EW292" s="40"/>
      <c r="EX292" s="40"/>
      <c r="EY292" s="40"/>
      <c r="EZ292" s="40"/>
      <c r="FA292" s="40"/>
      <c r="FB292" s="40"/>
      <c r="FC292" s="40"/>
      <c r="FD292" s="40"/>
      <c r="FE292" s="40"/>
      <c r="FF292" s="40"/>
      <c r="FG292" s="40"/>
      <c r="FH292" s="40"/>
      <c r="FI292" s="40"/>
      <c r="FJ292" s="40"/>
      <c r="FK292" s="40"/>
      <c r="FL292" s="40"/>
      <c r="FM292" s="40"/>
      <c r="FN292" s="40"/>
      <c r="FO292" s="40"/>
      <c r="FP292" s="40"/>
      <c r="FQ292" s="40"/>
      <c r="FR292" s="40"/>
      <c r="FS292" s="40"/>
      <c r="FT292" s="40"/>
      <c r="FU292" s="40"/>
      <c r="FV292" s="40"/>
      <c r="FW292" s="40"/>
      <c r="FX292" s="40"/>
      <c r="FY292" s="40"/>
      <c r="FZ292" s="40"/>
      <c r="GA292" s="40"/>
      <c r="GB292" s="40"/>
      <c r="GC292" s="40"/>
      <c r="GD292" s="40"/>
      <c r="GE292" s="40"/>
      <c r="GF292" s="40"/>
      <c r="GG292" s="40"/>
      <c r="GH292" s="40"/>
    </row>
    <row r="293" spans="1:190" ht="14.25">
      <c r="A293" s="95"/>
      <c r="B293" s="31"/>
      <c r="C293" s="32"/>
      <c r="D293" s="23" t="s">
        <v>69</v>
      </c>
      <c r="E293" s="24" t="s">
        <v>70</v>
      </c>
      <c r="F293" s="30">
        <v>350000</v>
      </c>
      <c r="G293" s="21">
        <v>230000</v>
      </c>
      <c r="H293" s="21">
        <f>SUM(I293:L293)</f>
        <v>230000</v>
      </c>
      <c r="I293" s="33">
        <v>230000</v>
      </c>
      <c r="J293" s="33"/>
      <c r="K293" s="38"/>
      <c r="L293" s="38"/>
      <c r="M293" s="21">
        <f>SUM(N293:S293)</f>
        <v>0</v>
      </c>
      <c r="N293" s="38"/>
      <c r="O293" s="38"/>
      <c r="P293" s="38"/>
      <c r="Q293" s="38"/>
      <c r="R293" s="38"/>
      <c r="S293" s="38"/>
      <c r="T293" s="22">
        <f t="shared" si="105"/>
        <v>0.6571428571428571</v>
      </c>
      <c r="BW293" s="40"/>
      <c r="BX293" s="40"/>
      <c r="BY293" s="40"/>
      <c r="BZ293" s="40"/>
      <c r="CA293" s="40"/>
      <c r="CB293" s="40"/>
      <c r="CC293" s="40"/>
      <c r="CD293" s="40"/>
      <c r="CE293" s="40"/>
      <c r="CF293" s="40"/>
      <c r="CG293" s="40"/>
      <c r="CH293" s="40"/>
      <c r="CI293" s="40"/>
      <c r="CJ293" s="40"/>
      <c r="CK293" s="40"/>
      <c r="CL293" s="40"/>
      <c r="CM293" s="40"/>
      <c r="CN293" s="40"/>
      <c r="CO293" s="40"/>
      <c r="CP293" s="40"/>
      <c r="CQ293" s="40"/>
      <c r="CR293" s="40"/>
      <c r="CS293" s="40"/>
      <c r="CT293" s="40"/>
      <c r="CU293" s="40"/>
      <c r="CV293" s="40"/>
      <c r="CW293" s="40"/>
      <c r="CX293" s="40"/>
      <c r="CY293" s="40"/>
      <c r="CZ293" s="40"/>
      <c r="DA293" s="40"/>
      <c r="DB293" s="40"/>
      <c r="DC293" s="40"/>
      <c r="DD293" s="40"/>
      <c r="DE293" s="40"/>
      <c r="DF293" s="40"/>
      <c r="DG293" s="40"/>
      <c r="DH293" s="40"/>
      <c r="DI293" s="40"/>
      <c r="DJ293" s="40"/>
      <c r="DK293" s="40"/>
      <c r="DL293" s="40"/>
      <c r="DM293" s="40"/>
      <c r="DN293" s="40"/>
      <c r="DO293" s="40"/>
      <c r="DP293" s="40"/>
      <c r="DQ293" s="40"/>
      <c r="DR293" s="40"/>
      <c r="DS293" s="40"/>
      <c r="DT293" s="40"/>
      <c r="DU293" s="40"/>
      <c r="DV293" s="40"/>
      <c r="DW293" s="40"/>
      <c r="DX293" s="40"/>
      <c r="DY293" s="40"/>
      <c r="DZ293" s="40"/>
      <c r="EA293" s="40"/>
      <c r="EB293" s="40"/>
      <c r="EC293" s="40"/>
      <c r="ED293" s="40"/>
      <c r="EE293" s="40"/>
      <c r="EF293" s="40"/>
      <c r="EG293" s="40"/>
      <c r="EH293" s="40"/>
      <c r="EI293" s="40"/>
      <c r="EJ293" s="40"/>
      <c r="EK293" s="40"/>
      <c r="EL293" s="40"/>
      <c r="EM293" s="40"/>
      <c r="EN293" s="40"/>
      <c r="EO293" s="40"/>
      <c r="EP293" s="40"/>
      <c r="EQ293" s="40"/>
      <c r="ER293" s="40"/>
      <c r="ES293" s="40"/>
      <c r="ET293" s="40"/>
      <c r="EU293" s="40"/>
      <c r="EV293" s="40"/>
      <c r="EW293" s="40"/>
      <c r="EX293" s="40"/>
      <c r="EY293" s="40"/>
      <c r="EZ293" s="40"/>
      <c r="FA293" s="40"/>
      <c r="FB293" s="40"/>
      <c r="FC293" s="40"/>
      <c r="FD293" s="40"/>
      <c r="FE293" s="40"/>
      <c r="FF293" s="40"/>
      <c r="FG293" s="40"/>
      <c r="FH293" s="40"/>
      <c r="FI293" s="40"/>
      <c r="FJ293" s="40"/>
      <c r="FK293" s="40"/>
      <c r="FL293" s="40"/>
      <c r="FM293" s="40"/>
      <c r="FN293" s="40"/>
      <c r="FO293" s="40"/>
      <c r="FP293" s="40"/>
      <c r="FQ293" s="40"/>
      <c r="FR293" s="40"/>
      <c r="FS293" s="40"/>
      <c r="FT293" s="40"/>
      <c r="FU293" s="40"/>
      <c r="FV293" s="40"/>
      <c r="FW293" s="40"/>
      <c r="FX293" s="40"/>
      <c r="FY293" s="40"/>
      <c r="FZ293" s="40"/>
      <c r="GA293" s="40"/>
      <c r="GB293" s="40"/>
      <c r="GC293" s="40"/>
      <c r="GD293" s="40"/>
      <c r="GE293" s="40"/>
      <c r="GF293" s="40"/>
      <c r="GG293" s="40"/>
      <c r="GH293" s="40"/>
    </row>
    <row r="294" spans="1:190" ht="38.25">
      <c r="A294" s="84">
        <v>13</v>
      </c>
      <c r="B294" s="31"/>
      <c r="C294" s="32" t="s">
        <v>266</v>
      </c>
      <c r="D294" s="23" t="s">
        <v>267</v>
      </c>
      <c r="E294" s="24"/>
      <c r="F294" s="30">
        <f t="shared" si="107"/>
        <v>7167</v>
      </c>
      <c r="G294" s="30">
        <f t="shared" si="107"/>
        <v>7000</v>
      </c>
      <c r="H294" s="30">
        <f t="shared" si="107"/>
        <v>7000</v>
      </c>
      <c r="I294" s="30">
        <f t="shared" si="107"/>
        <v>7000</v>
      </c>
      <c r="J294" s="30">
        <f t="shared" si="107"/>
        <v>0</v>
      </c>
      <c r="K294" s="30">
        <f t="shared" si="107"/>
        <v>0</v>
      </c>
      <c r="L294" s="30">
        <f t="shared" si="107"/>
        <v>0</v>
      </c>
      <c r="M294" s="30">
        <f t="shared" si="107"/>
        <v>0</v>
      </c>
      <c r="N294" s="30">
        <f t="shared" si="107"/>
        <v>0</v>
      </c>
      <c r="O294" s="30">
        <f t="shared" si="107"/>
        <v>0</v>
      </c>
      <c r="P294" s="30"/>
      <c r="Q294" s="30"/>
      <c r="R294" s="30"/>
      <c r="S294" s="30">
        <f>SUM(S295)</f>
        <v>0</v>
      </c>
      <c r="T294" s="22">
        <f>IF(F294&lt;&gt;0,G294/F294,"")</f>
        <v>0.9766987581972931</v>
      </c>
      <c r="BW294" s="40"/>
      <c r="BX294" s="40"/>
      <c r="BY294" s="40"/>
      <c r="BZ294" s="40"/>
      <c r="CA294" s="40"/>
      <c r="CB294" s="40"/>
      <c r="CC294" s="40"/>
      <c r="CD294" s="40"/>
      <c r="CE294" s="40"/>
      <c r="CF294" s="40"/>
      <c r="CG294" s="40"/>
      <c r="CH294" s="40"/>
      <c r="CI294" s="40"/>
      <c r="CJ294" s="40"/>
      <c r="CK294" s="40"/>
      <c r="CL294" s="40"/>
      <c r="CM294" s="40"/>
      <c r="CN294" s="40"/>
      <c r="CO294" s="40"/>
      <c r="CP294" s="40"/>
      <c r="CQ294" s="40"/>
      <c r="CR294" s="40"/>
      <c r="CS294" s="40"/>
      <c r="CT294" s="40"/>
      <c r="CU294" s="40"/>
      <c r="CV294" s="40"/>
      <c r="CW294" s="40"/>
      <c r="CX294" s="40"/>
      <c r="CY294" s="40"/>
      <c r="CZ294" s="40"/>
      <c r="DA294" s="40"/>
      <c r="DB294" s="40"/>
      <c r="DC294" s="40"/>
      <c r="DD294" s="40"/>
      <c r="DE294" s="40"/>
      <c r="DF294" s="40"/>
      <c r="DG294" s="40"/>
      <c r="DH294" s="40"/>
      <c r="DI294" s="40"/>
      <c r="DJ294" s="40"/>
      <c r="DK294" s="40"/>
      <c r="DL294" s="40"/>
      <c r="DM294" s="40"/>
      <c r="DN294" s="40"/>
      <c r="DO294" s="40"/>
      <c r="DP294" s="40"/>
      <c r="DQ294" s="40"/>
      <c r="DR294" s="40"/>
      <c r="DS294" s="40"/>
      <c r="DT294" s="40"/>
      <c r="DU294" s="40"/>
      <c r="DV294" s="40"/>
      <c r="DW294" s="40"/>
      <c r="DX294" s="40"/>
      <c r="DY294" s="40"/>
      <c r="DZ294" s="40"/>
      <c r="EA294" s="40"/>
      <c r="EB294" s="40"/>
      <c r="EC294" s="40"/>
      <c r="ED294" s="40"/>
      <c r="EE294" s="40"/>
      <c r="EF294" s="40"/>
      <c r="EG294" s="40"/>
      <c r="EH294" s="40"/>
      <c r="EI294" s="40"/>
      <c r="EJ294" s="40"/>
      <c r="EK294" s="40"/>
      <c r="EL294" s="40"/>
      <c r="EM294" s="40"/>
      <c r="EN294" s="40"/>
      <c r="EO294" s="40"/>
      <c r="EP294" s="40"/>
      <c r="EQ294" s="40"/>
      <c r="ER294" s="40"/>
      <c r="ES294" s="40"/>
      <c r="ET294" s="40"/>
      <c r="EU294" s="40"/>
      <c r="EV294" s="40"/>
      <c r="EW294" s="40"/>
      <c r="EX294" s="40"/>
      <c r="EY294" s="40"/>
      <c r="EZ294" s="40"/>
      <c r="FA294" s="40"/>
      <c r="FB294" s="40"/>
      <c r="FC294" s="40"/>
      <c r="FD294" s="40"/>
      <c r="FE294" s="40"/>
      <c r="FF294" s="40"/>
      <c r="FG294" s="40"/>
      <c r="FH294" s="40"/>
      <c r="FI294" s="40"/>
      <c r="FJ294" s="40"/>
      <c r="FK294" s="40"/>
      <c r="FL294" s="40"/>
      <c r="FM294" s="40"/>
      <c r="FN294" s="40"/>
      <c r="FO294" s="40"/>
      <c r="FP294" s="40"/>
      <c r="FQ294" s="40"/>
      <c r="FR294" s="40"/>
      <c r="FS294" s="40"/>
      <c r="FT294" s="40"/>
      <c r="FU294" s="40"/>
      <c r="FV294" s="40"/>
      <c r="FW294" s="40"/>
      <c r="FX294" s="40"/>
      <c r="FY294" s="40"/>
      <c r="FZ294" s="40"/>
      <c r="GA294" s="40"/>
      <c r="GB294" s="40"/>
      <c r="GC294" s="40"/>
      <c r="GD294" s="40"/>
      <c r="GE294" s="40"/>
      <c r="GF294" s="40"/>
      <c r="GG294" s="40"/>
      <c r="GH294" s="40"/>
    </row>
    <row r="295" spans="1:190" ht="14.25">
      <c r="A295" s="84"/>
      <c r="B295" s="31"/>
      <c r="C295" s="32"/>
      <c r="D295" s="23" t="s">
        <v>268</v>
      </c>
      <c r="E295" s="24" t="s">
        <v>269</v>
      </c>
      <c r="F295" s="30">
        <v>7167</v>
      </c>
      <c r="G295" s="21">
        <v>7000</v>
      </c>
      <c r="H295" s="21">
        <f>SUM(I295:L295)</f>
        <v>7000</v>
      </c>
      <c r="I295" s="33">
        <v>7000</v>
      </c>
      <c r="J295" s="33"/>
      <c r="K295" s="38"/>
      <c r="L295" s="38"/>
      <c r="M295" s="21">
        <f>SUM(N295:S295)</f>
        <v>0</v>
      </c>
      <c r="N295" s="38"/>
      <c r="O295" s="38"/>
      <c r="P295" s="38"/>
      <c r="Q295" s="38"/>
      <c r="R295" s="38"/>
      <c r="S295" s="38"/>
      <c r="T295" s="22">
        <f>IF(F295&lt;&gt;0,G295/F295,"")</f>
        <v>0.9766987581972931</v>
      </c>
      <c r="BW295" s="40"/>
      <c r="BX295" s="40"/>
      <c r="BY295" s="40"/>
      <c r="BZ295" s="40"/>
      <c r="CA295" s="40"/>
      <c r="CB295" s="40"/>
      <c r="CC295" s="40"/>
      <c r="CD295" s="40"/>
      <c r="CE295" s="40"/>
      <c r="CF295" s="40"/>
      <c r="CG295" s="40"/>
      <c r="CH295" s="40"/>
      <c r="CI295" s="40"/>
      <c r="CJ295" s="40"/>
      <c r="CK295" s="40"/>
      <c r="CL295" s="40"/>
      <c r="CM295" s="40"/>
      <c r="CN295" s="40"/>
      <c r="CO295" s="40"/>
      <c r="CP295" s="40"/>
      <c r="CQ295" s="40"/>
      <c r="CR295" s="40"/>
      <c r="CS295" s="40"/>
      <c r="CT295" s="40"/>
      <c r="CU295" s="40"/>
      <c r="CV295" s="40"/>
      <c r="CW295" s="40"/>
      <c r="CX295" s="40"/>
      <c r="CY295" s="40"/>
      <c r="CZ295" s="40"/>
      <c r="DA295" s="40"/>
      <c r="DB295" s="40"/>
      <c r="DC295" s="40"/>
      <c r="DD295" s="40"/>
      <c r="DE295" s="40"/>
      <c r="DF295" s="40"/>
      <c r="DG295" s="40"/>
      <c r="DH295" s="40"/>
      <c r="DI295" s="40"/>
      <c r="DJ295" s="40"/>
      <c r="DK295" s="40"/>
      <c r="DL295" s="40"/>
      <c r="DM295" s="40"/>
      <c r="DN295" s="40"/>
      <c r="DO295" s="40"/>
      <c r="DP295" s="40"/>
      <c r="DQ295" s="40"/>
      <c r="DR295" s="40"/>
      <c r="DS295" s="40"/>
      <c r="DT295" s="40"/>
      <c r="DU295" s="40"/>
      <c r="DV295" s="40"/>
      <c r="DW295" s="40"/>
      <c r="DX295" s="40"/>
      <c r="DY295" s="40"/>
      <c r="DZ295" s="40"/>
      <c r="EA295" s="40"/>
      <c r="EB295" s="40"/>
      <c r="EC295" s="40"/>
      <c r="ED295" s="40"/>
      <c r="EE295" s="40"/>
      <c r="EF295" s="40"/>
      <c r="EG295" s="40"/>
      <c r="EH295" s="40"/>
      <c r="EI295" s="40"/>
      <c r="EJ295" s="40"/>
      <c r="EK295" s="40"/>
      <c r="EL295" s="40"/>
      <c r="EM295" s="40"/>
      <c r="EN295" s="40"/>
      <c r="EO295" s="40"/>
      <c r="EP295" s="40"/>
      <c r="EQ295" s="40"/>
      <c r="ER295" s="40"/>
      <c r="ES295" s="40"/>
      <c r="ET295" s="40"/>
      <c r="EU295" s="40"/>
      <c r="EV295" s="40"/>
      <c r="EW295" s="40"/>
      <c r="EX295" s="40"/>
      <c r="EY295" s="40"/>
      <c r="EZ295" s="40"/>
      <c r="FA295" s="40"/>
      <c r="FB295" s="40"/>
      <c r="FC295" s="40"/>
      <c r="FD295" s="40"/>
      <c r="FE295" s="40"/>
      <c r="FF295" s="40"/>
      <c r="FG295" s="40"/>
      <c r="FH295" s="40"/>
      <c r="FI295" s="40"/>
      <c r="FJ295" s="40"/>
      <c r="FK295" s="40"/>
      <c r="FL295" s="40"/>
      <c r="FM295" s="40"/>
      <c r="FN295" s="40"/>
      <c r="FO295" s="40"/>
      <c r="FP295" s="40"/>
      <c r="FQ295" s="40"/>
      <c r="FR295" s="40"/>
      <c r="FS295" s="40"/>
      <c r="FT295" s="40"/>
      <c r="FU295" s="40"/>
      <c r="FV295" s="40"/>
      <c r="FW295" s="40"/>
      <c r="FX295" s="40"/>
      <c r="FY295" s="40"/>
      <c r="FZ295" s="40"/>
      <c r="GA295" s="40"/>
      <c r="GB295" s="40"/>
      <c r="GC295" s="40"/>
      <c r="GD295" s="40"/>
      <c r="GE295" s="40"/>
      <c r="GF295" s="40"/>
      <c r="GG295" s="40"/>
      <c r="GH295" s="40"/>
    </row>
    <row r="296" spans="1:190" ht="15">
      <c r="A296" s="84"/>
      <c r="B296" s="26"/>
      <c r="C296" s="27">
        <v>90095</v>
      </c>
      <c r="D296" s="28" t="s">
        <v>21</v>
      </c>
      <c r="E296" s="25"/>
      <c r="F296" s="30">
        <f>SUM(F297:F300)</f>
        <v>341192</v>
      </c>
      <c r="G296" s="30">
        <f aca="true" t="shared" si="108" ref="G296:O296">SUM(G297:G299)</f>
        <v>77500</v>
      </c>
      <c r="H296" s="30">
        <f t="shared" si="108"/>
        <v>77500</v>
      </c>
      <c r="I296" s="30">
        <f t="shared" si="108"/>
        <v>77500</v>
      </c>
      <c r="J296" s="30">
        <f t="shared" si="108"/>
        <v>0</v>
      </c>
      <c r="K296" s="30">
        <f t="shared" si="108"/>
        <v>0</v>
      </c>
      <c r="L296" s="30">
        <f t="shared" si="108"/>
        <v>0</v>
      </c>
      <c r="M296" s="30">
        <f t="shared" si="108"/>
        <v>0</v>
      </c>
      <c r="N296" s="30">
        <f t="shared" si="108"/>
        <v>0</v>
      </c>
      <c r="O296" s="30">
        <f t="shared" si="108"/>
        <v>0</v>
      </c>
      <c r="P296" s="30"/>
      <c r="Q296" s="30"/>
      <c r="R296" s="30"/>
      <c r="S296" s="30">
        <f>SUM(S297:S299)</f>
        <v>0</v>
      </c>
      <c r="T296" s="22">
        <f t="shared" si="105"/>
        <v>0.22714483340758282</v>
      </c>
      <c r="BW296" s="39"/>
      <c r="BX296" s="39"/>
      <c r="BY296" s="39"/>
      <c r="BZ296" s="39"/>
      <c r="CA296" s="39"/>
      <c r="CB296" s="39"/>
      <c r="CC296" s="39"/>
      <c r="CD296" s="39"/>
      <c r="CE296" s="39"/>
      <c r="CF296" s="39"/>
      <c r="CG296" s="39"/>
      <c r="CH296" s="39"/>
      <c r="CI296" s="39"/>
      <c r="CJ296" s="39"/>
      <c r="CK296" s="39"/>
      <c r="CL296" s="39"/>
      <c r="CM296" s="39"/>
      <c r="CN296" s="39"/>
      <c r="CO296" s="39"/>
      <c r="CP296" s="39"/>
      <c r="CQ296" s="39"/>
      <c r="CR296" s="39"/>
      <c r="CS296" s="39"/>
      <c r="CT296" s="39"/>
      <c r="CU296" s="39"/>
      <c r="CV296" s="39"/>
      <c r="CW296" s="39"/>
      <c r="CX296" s="39"/>
      <c r="CY296" s="39"/>
      <c r="CZ296" s="39"/>
      <c r="DA296" s="39"/>
      <c r="DB296" s="39"/>
      <c r="DC296" s="39"/>
      <c r="DD296" s="39"/>
      <c r="DE296" s="39"/>
      <c r="DF296" s="39"/>
      <c r="DG296" s="39"/>
      <c r="DH296" s="39"/>
      <c r="DI296" s="39"/>
      <c r="DJ296" s="39"/>
      <c r="DK296" s="39"/>
      <c r="DL296" s="39"/>
      <c r="DM296" s="39"/>
      <c r="DN296" s="39"/>
      <c r="DO296" s="39"/>
      <c r="DP296" s="39"/>
      <c r="DQ296" s="39"/>
      <c r="DR296" s="39"/>
      <c r="DS296" s="39"/>
      <c r="DT296" s="39"/>
      <c r="DU296" s="39"/>
      <c r="DV296" s="39"/>
      <c r="DW296" s="39"/>
      <c r="DX296" s="39"/>
      <c r="DY296" s="39"/>
      <c r="DZ296" s="39"/>
      <c r="EA296" s="39"/>
      <c r="EB296" s="39"/>
      <c r="EC296" s="39"/>
      <c r="ED296" s="39"/>
      <c r="EE296" s="39"/>
      <c r="EF296" s="39"/>
      <c r="EG296" s="39"/>
      <c r="EH296" s="39"/>
      <c r="EI296" s="39"/>
      <c r="EJ296" s="39"/>
      <c r="EK296" s="39"/>
      <c r="EL296" s="39"/>
      <c r="EM296" s="39"/>
      <c r="EN296" s="39"/>
      <c r="EO296" s="39"/>
      <c r="EP296" s="39"/>
      <c r="EQ296" s="39"/>
      <c r="ER296" s="39"/>
      <c r="ES296" s="39"/>
      <c r="ET296" s="39"/>
      <c r="EU296" s="39"/>
      <c r="EV296" s="39"/>
      <c r="EW296" s="39"/>
      <c r="EX296" s="39"/>
      <c r="EY296" s="39"/>
      <c r="EZ296" s="39"/>
      <c r="FA296" s="39"/>
      <c r="FB296" s="39"/>
      <c r="FC296" s="39"/>
      <c r="FD296" s="39"/>
      <c r="FE296" s="39"/>
      <c r="FF296" s="39"/>
      <c r="FG296" s="39"/>
      <c r="FH296" s="39"/>
      <c r="FI296" s="39"/>
      <c r="FJ296" s="39"/>
      <c r="FK296" s="39"/>
      <c r="FL296" s="39"/>
      <c r="FM296" s="39"/>
      <c r="FN296" s="39"/>
      <c r="FO296" s="39"/>
      <c r="FP296" s="39"/>
      <c r="FQ296" s="39"/>
      <c r="FR296" s="39"/>
      <c r="FS296" s="39"/>
      <c r="FT296" s="39"/>
      <c r="FU296" s="39"/>
      <c r="FV296" s="39"/>
      <c r="FW296" s="39"/>
      <c r="FX296" s="39"/>
      <c r="FY296" s="39"/>
      <c r="FZ296" s="39"/>
      <c r="GA296" s="39"/>
      <c r="GB296" s="39"/>
      <c r="GC296" s="39"/>
      <c r="GD296" s="39"/>
      <c r="GE296" s="39"/>
      <c r="GF296" s="39"/>
      <c r="GG296" s="39"/>
      <c r="GH296" s="39"/>
    </row>
    <row r="297" spans="1:190" ht="14.25">
      <c r="A297" s="84"/>
      <c r="B297" s="31"/>
      <c r="C297" s="32"/>
      <c r="D297" s="23" t="s">
        <v>226</v>
      </c>
      <c r="E297" s="24" t="s">
        <v>227</v>
      </c>
      <c r="F297" s="30">
        <v>200000</v>
      </c>
      <c r="G297" s="21">
        <f>SUM(H297+M297)</f>
        <v>0</v>
      </c>
      <c r="H297" s="21">
        <f>SUM(I297:L297)</f>
        <v>0</v>
      </c>
      <c r="I297" s="29"/>
      <c r="J297" s="29"/>
      <c r="K297" s="38"/>
      <c r="L297" s="38"/>
      <c r="M297" s="21">
        <f>SUM(N297:S297)</f>
        <v>0</v>
      </c>
      <c r="N297" s="38"/>
      <c r="O297" s="38"/>
      <c r="P297" s="38"/>
      <c r="Q297" s="38"/>
      <c r="R297" s="38"/>
      <c r="S297" s="38"/>
      <c r="T297" s="22">
        <f t="shared" si="105"/>
        <v>0</v>
      </c>
      <c r="BW297" s="40"/>
      <c r="BX297" s="40"/>
      <c r="BY297" s="40"/>
      <c r="BZ297" s="40"/>
      <c r="CA297" s="40"/>
      <c r="CB297" s="40"/>
      <c r="CC297" s="40"/>
      <c r="CD297" s="40"/>
      <c r="CE297" s="40"/>
      <c r="CF297" s="40"/>
      <c r="CG297" s="40"/>
      <c r="CH297" s="40"/>
      <c r="CI297" s="40"/>
      <c r="CJ297" s="40"/>
      <c r="CK297" s="40"/>
      <c r="CL297" s="40"/>
      <c r="CM297" s="40"/>
      <c r="CN297" s="40"/>
      <c r="CO297" s="40"/>
      <c r="CP297" s="40"/>
      <c r="CQ297" s="40"/>
      <c r="CR297" s="40"/>
      <c r="CS297" s="40"/>
      <c r="CT297" s="40"/>
      <c r="CU297" s="40"/>
      <c r="CV297" s="40"/>
      <c r="CW297" s="40"/>
      <c r="CX297" s="40"/>
      <c r="CY297" s="40"/>
      <c r="CZ297" s="40"/>
      <c r="DA297" s="40"/>
      <c r="DB297" s="40"/>
      <c r="DC297" s="40"/>
      <c r="DD297" s="40"/>
      <c r="DE297" s="40"/>
      <c r="DF297" s="40"/>
      <c r="DG297" s="40"/>
      <c r="DH297" s="40"/>
      <c r="DI297" s="40"/>
      <c r="DJ297" s="40"/>
      <c r="DK297" s="40"/>
      <c r="DL297" s="40"/>
      <c r="DM297" s="40"/>
      <c r="DN297" s="40"/>
      <c r="DO297" s="40"/>
      <c r="DP297" s="40"/>
      <c r="DQ297" s="40"/>
      <c r="DR297" s="40"/>
      <c r="DS297" s="40"/>
      <c r="DT297" s="40"/>
      <c r="DU297" s="40"/>
      <c r="DV297" s="40"/>
      <c r="DW297" s="40"/>
      <c r="DX297" s="40"/>
      <c r="DY297" s="40"/>
      <c r="DZ297" s="40"/>
      <c r="EA297" s="40"/>
      <c r="EB297" s="40"/>
      <c r="EC297" s="40"/>
      <c r="ED297" s="40"/>
      <c r="EE297" s="40"/>
      <c r="EF297" s="40"/>
      <c r="EG297" s="40"/>
      <c r="EH297" s="40"/>
      <c r="EI297" s="40"/>
      <c r="EJ297" s="40"/>
      <c r="EK297" s="40"/>
      <c r="EL297" s="40"/>
      <c r="EM297" s="40"/>
      <c r="EN297" s="40"/>
      <c r="EO297" s="40"/>
      <c r="EP297" s="40"/>
      <c r="EQ297" s="40"/>
      <c r="ER297" s="40"/>
      <c r="ES297" s="40"/>
      <c r="ET297" s="40"/>
      <c r="EU297" s="40"/>
      <c r="EV297" s="40"/>
      <c r="EW297" s="40"/>
      <c r="EX297" s="40"/>
      <c r="EY297" s="40"/>
      <c r="EZ297" s="40"/>
      <c r="FA297" s="40"/>
      <c r="FB297" s="40"/>
      <c r="FC297" s="40"/>
      <c r="FD297" s="40"/>
      <c r="FE297" s="40"/>
      <c r="FF297" s="40"/>
      <c r="FG297" s="40"/>
      <c r="FH297" s="40"/>
      <c r="FI297" s="40"/>
      <c r="FJ297" s="40"/>
      <c r="FK297" s="40"/>
      <c r="FL297" s="40"/>
      <c r="FM297" s="40"/>
      <c r="FN297" s="40"/>
      <c r="FO297" s="40"/>
      <c r="FP297" s="40"/>
      <c r="FQ297" s="40"/>
      <c r="FR297" s="40"/>
      <c r="FS297" s="40"/>
      <c r="FT297" s="40"/>
      <c r="FU297" s="40"/>
      <c r="FV297" s="40"/>
      <c r="FW297" s="40"/>
      <c r="FX297" s="40"/>
      <c r="FY297" s="40"/>
      <c r="FZ297" s="40"/>
      <c r="GA297" s="40"/>
      <c r="GB297" s="40"/>
      <c r="GC297" s="40"/>
      <c r="GD297" s="40"/>
      <c r="GE297" s="40"/>
      <c r="GF297" s="40"/>
      <c r="GG297" s="40"/>
      <c r="GH297" s="40"/>
    </row>
    <row r="298" spans="1:190" ht="76.5">
      <c r="A298" s="84"/>
      <c r="B298" s="31"/>
      <c r="C298" s="32"/>
      <c r="D298" s="23" t="s">
        <v>54</v>
      </c>
      <c r="E298" s="24" t="s">
        <v>55</v>
      </c>
      <c r="F298" s="30">
        <v>112000</v>
      </c>
      <c r="G298" s="21">
        <v>70000</v>
      </c>
      <c r="H298" s="21">
        <v>70000</v>
      </c>
      <c r="I298" s="29">
        <v>70000</v>
      </c>
      <c r="J298" s="29"/>
      <c r="K298" s="38"/>
      <c r="L298" s="38"/>
      <c r="M298" s="21">
        <f>SUM(N298:S298)</f>
        <v>0</v>
      </c>
      <c r="N298" s="38"/>
      <c r="O298" s="38"/>
      <c r="P298" s="38"/>
      <c r="Q298" s="38"/>
      <c r="R298" s="38"/>
      <c r="S298" s="38"/>
      <c r="T298" s="22">
        <f>IF(F298&lt;&gt;0,G298/F298,"")</f>
        <v>0.625</v>
      </c>
      <c r="BW298" s="40"/>
      <c r="BX298" s="40"/>
      <c r="BY298" s="40"/>
      <c r="BZ298" s="40"/>
      <c r="CA298" s="40"/>
      <c r="CB298" s="40"/>
      <c r="CC298" s="40"/>
      <c r="CD298" s="40"/>
      <c r="CE298" s="40"/>
      <c r="CF298" s="40"/>
      <c r="CG298" s="40"/>
      <c r="CH298" s="40"/>
      <c r="CI298" s="40"/>
      <c r="CJ298" s="40"/>
      <c r="CK298" s="40"/>
      <c r="CL298" s="40"/>
      <c r="CM298" s="40"/>
      <c r="CN298" s="40"/>
      <c r="CO298" s="40"/>
      <c r="CP298" s="40"/>
      <c r="CQ298" s="40"/>
      <c r="CR298" s="40"/>
      <c r="CS298" s="40"/>
      <c r="CT298" s="40"/>
      <c r="CU298" s="40"/>
      <c r="CV298" s="40"/>
      <c r="CW298" s="40"/>
      <c r="CX298" s="40"/>
      <c r="CY298" s="40"/>
      <c r="CZ298" s="40"/>
      <c r="DA298" s="40"/>
      <c r="DB298" s="40"/>
      <c r="DC298" s="40"/>
      <c r="DD298" s="40"/>
      <c r="DE298" s="40"/>
      <c r="DF298" s="40"/>
      <c r="DG298" s="40"/>
      <c r="DH298" s="40"/>
      <c r="DI298" s="40"/>
      <c r="DJ298" s="40"/>
      <c r="DK298" s="40"/>
      <c r="DL298" s="40"/>
      <c r="DM298" s="40"/>
      <c r="DN298" s="40"/>
      <c r="DO298" s="40"/>
      <c r="DP298" s="40"/>
      <c r="DQ298" s="40"/>
      <c r="DR298" s="40"/>
      <c r="DS298" s="40"/>
      <c r="DT298" s="40"/>
      <c r="DU298" s="40"/>
      <c r="DV298" s="40"/>
      <c r="DW298" s="40"/>
      <c r="DX298" s="40"/>
      <c r="DY298" s="40"/>
      <c r="DZ298" s="40"/>
      <c r="EA298" s="40"/>
      <c r="EB298" s="40"/>
      <c r="EC298" s="40"/>
      <c r="ED298" s="40"/>
      <c r="EE298" s="40"/>
      <c r="EF298" s="40"/>
      <c r="EG298" s="40"/>
      <c r="EH298" s="40"/>
      <c r="EI298" s="40"/>
      <c r="EJ298" s="40"/>
      <c r="EK298" s="40"/>
      <c r="EL298" s="40"/>
      <c r="EM298" s="40"/>
      <c r="EN298" s="40"/>
      <c r="EO298" s="40"/>
      <c r="EP298" s="40"/>
      <c r="EQ298" s="40"/>
      <c r="ER298" s="40"/>
      <c r="ES298" s="40"/>
      <c r="ET298" s="40"/>
      <c r="EU298" s="40"/>
      <c r="EV298" s="40"/>
      <c r="EW298" s="40"/>
      <c r="EX298" s="40"/>
      <c r="EY298" s="40"/>
      <c r="EZ298" s="40"/>
      <c r="FA298" s="40"/>
      <c r="FB298" s="40"/>
      <c r="FC298" s="40"/>
      <c r="FD298" s="40"/>
      <c r="FE298" s="40"/>
      <c r="FF298" s="40"/>
      <c r="FG298" s="40"/>
      <c r="FH298" s="40"/>
      <c r="FI298" s="40"/>
      <c r="FJ298" s="40"/>
      <c r="FK298" s="40"/>
      <c r="FL298" s="40"/>
      <c r="FM298" s="40"/>
      <c r="FN298" s="40"/>
      <c r="FO298" s="40"/>
      <c r="FP298" s="40"/>
      <c r="FQ298" s="40"/>
      <c r="FR298" s="40"/>
      <c r="FS298" s="40"/>
      <c r="FT298" s="40"/>
      <c r="FU298" s="40"/>
      <c r="FV298" s="40"/>
      <c r="FW298" s="40"/>
      <c r="FX298" s="40"/>
      <c r="FY298" s="40"/>
      <c r="FZ298" s="40"/>
      <c r="GA298" s="40"/>
      <c r="GB298" s="40"/>
      <c r="GC298" s="40"/>
      <c r="GD298" s="40"/>
      <c r="GE298" s="40"/>
      <c r="GF298" s="40"/>
      <c r="GG298" s="40"/>
      <c r="GH298" s="40"/>
    </row>
    <row r="299" spans="1:190" ht="14.25">
      <c r="A299" s="84"/>
      <c r="B299" s="31"/>
      <c r="C299" s="32"/>
      <c r="D299" s="23" t="s">
        <v>82</v>
      </c>
      <c r="E299" s="24" t="s">
        <v>34</v>
      </c>
      <c r="F299" s="30">
        <v>5000</v>
      </c>
      <c r="G299" s="21">
        <v>7500</v>
      </c>
      <c r="H299" s="21">
        <v>7500</v>
      </c>
      <c r="I299" s="29">
        <v>7500</v>
      </c>
      <c r="J299" s="29"/>
      <c r="K299" s="38"/>
      <c r="L299" s="38"/>
      <c r="M299" s="21">
        <f>SUM(N299:S299)</f>
        <v>0</v>
      </c>
      <c r="N299" s="38"/>
      <c r="O299" s="38"/>
      <c r="P299" s="38"/>
      <c r="Q299" s="38"/>
      <c r="R299" s="38"/>
      <c r="S299" s="38"/>
      <c r="T299" s="22">
        <f t="shared" si="105"/>
        <v>1.5</v>
      </c>
      <c r="BW299" s="40"/>
      <c r="BX299" s="40"/>
      <c r="BY299" s="40"/>
      <c r="BZ299" s="40"/>
      <c r="CA299" s="40"/>
      <c r="CB299" s="40"/>
      <c r="CC299" s="40"/>
      <c r="CD299" s="40"/>
      <c r="CE299" s="40"/>
      <c r="CF299" s="40"/>
      <c r="CG299" s="40"/>
      <c r="CH299" s="40"/>
      <c r="CI299" s="40"/>
      <c r="CJ299" s="40"/>
      <c r="CK299" s="40"/>
      <c r="CL299" s="40"/>
      <c r="CM299" s="40"/>
      <c r="CN299" s="40"/>
      <c r="CO299" s="40"/>
      <c r="CP299" s="40"/>
      <c r="CQ299" s="40"/>
      <c r="CR299" s="40"/>
      <c r="CS299" s="40"/>
      <c r="CT299" s="40"/>
      <c r="CU299" s="40"/>
      <c r="CV299" s="40"/>
      <c r="CW299" s="40"/>
      <c r="CX299" s="40"/>
      <c r="CY299" s="40"/>
      <c r="CZ299" s="40"/>
      <c r="DA299" s="40"/>
      <c r="DB299" s="40"/>
      <c r="DC299" s="40"/>
      <c r="DD299" s="40"/>
      <c r="DE299" s="40"/>
      <c r="DF299" s="40"/>
      <c r="DG299" s="40"/>
      <c r="DH299" s="40"/>
      <c r="DI299" s="40"/>
      <c r="DJ299" s="40"/>
      <c r="DK299" s="40"/>
      <c r="DL299" s="40"/>
      <c r="DM299" s="40"/>
      <c r="DN299" s="40"/>
      <c r="DO299" s="40"/>
      <c r="DP299" s="40"/>
      <c r="DQ299" s="40"/>
      <c r="DR299" s="40"/>
      <c r="DS299" s="40"/>
      <c r="DT299" s="40"/>
      <c r="DU299" s="40"/>
      <c r="DV299" s="40"/>
      <c r="DW299" s="40"/>
      <c r="DX299" s="40"/>
      <c r="DY299" s="40"/>
      <c r="DZ299" s="40"/>
      <c r="EA299" s="40"/>
      <c r="EB299" s="40"/>
      <c r="EC299" s="40"/>
      <c r="ED299" s="40"/>
      <c r="EE299" s="40"/>
      <c r="EF299" s="40"/>
      <c r="EG299" s="40"/>
      <c r="EH299" s="40"/>
      <c r="EI299" s="40"/>
      <c r="EJ299" s="40"/>
      <c r="EK299" s="40"/>
      <c r="EL299" s="40"/>
      <c r="EM299" s="40"/>
      <c r="EN299" s="40"/>
      <c r="EO299" s="40"/>
      <c r="EP299" s="40"/>
      <c r="EQ299" s="40"/>
      <c r="ER299" s="40"/>
      <c r="ES299" s="40"/>
      <c r="ET299" s="40"/>
      <c r="EU299" s="40"/>
      <c r="EV299" s="40"/>
      <c r="EW299" s="40"/>
      <c r="EX299" s="40"/>
      <c r="EY299" s="40"/>
      <c r="EZ299" s="40"/>
      <c r="FA299" s="40"/>
      <c r="FB299" s="40"/>
      <c r="FC299" s="40"/>
      <c r="FD299" s="40"/>
      <c r="FE299" s="40"/>
      <c r="FF299" s="40"/>
      <c r="FG299" s="40"/>
      <c r="FH299" s="40"/>
      <c r="FI299" s="40"/>
      <c r="FJ299" s="40"/>
      <c r="FK299" s="40"/>
      <c r="FL299" s="40"/>
      <c r="FM299" s="40"/>
      <c r="FN299" s="40"/>
      <c r="FO299" s="40"/>
      <c r="FP299" s="40"/>
      <c r="FQ299" s="40"/>
      <c r="FR299" s="40"/>
      <c r="FS299" s="40"/>
      <c r="FT299" s="40"/>
      <c r="FU299" s="40"/>
      <c r="FV299" s="40"/>
      <c r="FW299" s="40"/>
      <c r="FX299" s="40"/>
      <c r="FY299" s="40"/>
      <c r="FZ299" s="40"/>
      <c r="GA299" s="40"/>
      <c r="GB299" s="40"/>
      <c r="GC299" s="40"/>
      <c r="GD299" s="40"/>
      <c r="GE299" s="40"/>
      <c r="GF299" s="40"/>
      <c r="GG299" s="40"/>
      <c r="GH299" s="40"/>
    </row>
    <row r="300" spans="1:190" ht="63.75">
      <c r="A300" s="84"/>
      <c r="B300" s="31"/>
      <c r="C300" s="32"/>
      <c r="D300" s="73" t="s">
        <v>283</v>
      </c>
      <c r="E300" s="74" t="s">
        <v>282</v>
      </c>
      <c r="F300" s="30">
        <v>24192</v>
      </c>
      <c r="G300" s="21"/>
      <c r="H300" s="21"/>
      <c r="I300" s="29"/>
      <c r="J300" s="29"/>
      <c r="K300" s="38"/>
      <c r="L300" s="38"/>
      <c r="M300" s="21"/>
      <c r="N300" s="38"/>
      <c r="O300" s="38"/>
      <c r="P300" s="38"/>
      <c r="Q300" s="38"/>
      <c r="R300" s="38"/>
      <c r="S300" s="38"/>
      <c r="T300" s="22">
        <f t="shared" si="105"/>
        <v>0</v>
      </c>
      <c r="BW300" s="40"/>
      <c r="BX300" s="40"/>
      <c r="BY300" s="40"/>
      <c r="BZ300" s="40"/>
      <c r="CA300" s="40"/>
      <c r="CB300" s="40"/>
      <c r="CC300" s="40"/>
      <c r="CD300" s="40"/>
      <c r="CE300" s="40"/>
      <c r="CF300" s="40"/>
      <c r="CG300" s="40"/>
      <c r="CH300" s="40"/>
      <c r="CI300" s="40"/>
      <c r="CJ300" s="40"/>
      <c r="CK300" s="40"/>
      <c r="CL300" s="40"/>
      <c r="CM300" s="40"/>
      <c r="CN300" s="40"/>
      <c r="CO300" s="40"/>
      <c r="CP300" s="40"/>
      <c r="CQ300" s="40"/>
      <c r="CR300" s="40"/>
      <c r="CS300" s="40"/>
      <c r="CT300" s="40"/>
      <c r="CU300" s="40"/>
      <c r="CV300" s="40"/>
      <c r="CW300" s="40"/>
      <c r="CX300" s="40"/>
      <c r="CY300" s="40"/>
      <c r="CZ300" s="40"/>
      <c r="DA300" s="40"/>
      <c r="DB300" s="40"/>
      <c r="DC300" s="40"/>
      <c r="DD300" s="40"/>
      <c r="DE300" s="40"/>
      <c r="DF300" s="40"/>
      <c r="DG300" s="40"/>
      <c r="DH300" s="40"/>
      <c r="DI300" s="40"/>
      <c r="DJ300" s="40"/>
      <c r="DK300" s="40"/>
      <c r="DL300" s="40"/>
      <c r="DM300" s="40"/>
      <c r="DN300" s="40"/>
      <c r="DO300" s="40"/>
      <c r="DP300" s="40"/>
      <c r="DQ300" s="40"/>
      <c r="DR300" s="40"/>
      <c r="DS300" s="40"/>
      <c r="DT300" s="40"/>
      <c r="DU300" s="40"/>
      <c r="DV300" s="40"/>
      <c r="DW300" s="40"/>
      <c r="DX300" s="40"/>
      <c r="DY300" s="40"/>
      <c r="DZ300" s="40"/>
      <c r="EA300" s="40"/>
      <c r="EB300" s="40"/>
      <c r="EC300" s="40"/>
      <c r="ED300" s="40"/>
      <c r="EE300" s="40"/>
      <c r="EF300" s="40"/>
      <c r="EG300" s="40"/>
      <c r="EH300" s="40"/>
      <c r="EI300" s="40"/>
      <c r="EJ300" s="40"/>
      <c r="EK300" s="40"/>
      <c r="EL300" s="40"/>
      <c r="EM300" s="40"/>
      <c r="EN300" s="40"/>
      <c r="EO300" s="40"/>
      <c r="EP300" s="40"/>
      <c r="EQ300" s="40"/>
      <c r="ER300" s="40"/>
      <c r="ES300" s="40"/>
      <c r="ET300" s="40"/>
      <c r="EU300" s="40"/>
      <c r="EV300" s="40"/>
      <c r="EW300" s="40"/>
      <c r="EX300" s="40"/>
      <c r="EY300" s="40"/>
      <c r="EZ300" s="40"/>
      <c r="FA300" s="40"/>
      <c r="FB300" s="40"/>
      <c r="FC300" s="40"/>
      <c r="FD300" s="40"/>
      <c r="FE300" s="40"/>
      <c r="FF300" s="40"/>
      <c r="FG300" s="40"/>
      <c r="FH300" s="40"/>
      <c r="FI300" s="40"/>
      <c r="FJ300" s="40"/>
      <c r="FK300" s="40"/>
      <c r="FL300" s="40"/>
      <c r="FM300" s="40"/>
      <c r="FN300" s="40"/>
      <c r="FO300" s="40"/>
      <c r="FP300" s="40"/>
      <c r="FQ300" s="40"/>
      <c r="FR300" s="40"/>
      <c r="FS300" s="40"/>
      <c r="FT300" s="40"/>
      <c r="FU300" s="40"/>
      <c r="FV300" s="40"/>
      <c r="FW300" s="40"/>
      <c r="FX300" s="40"/>
      <c r="FY300" s="40"/>
      <c r="FZ300" s="40"/>
      <c r="GA300" s="40"/>
      <c r="GB300" s="40"/>
      <c r="GC300" s="40"/>
      <c r="GD300" s="40"/>
      <c r="GE300" s="40"/>
      <c r="GF300" s="40"/>
      <c r="GG300" s="40"/>
      <c r="GH300" s="40"/>
    </row>
    <row r="301" spans="1:190" ht="25.5">
      <c r="A301" s="84"/>
      <c r="B301" s="26">
        <v>921</v>
      </c>
      <c r="C301" s="27"/>
      <c r="D301" s="28" t="s">
        <v>228</v>
      </c>
      <c r="E301" s="27"/>
      <c r="F301" s="30">
        <f>SUM(F302+F304+F306+F310)</f>
        <v>143855</v>
      </c>
      <c r="G301" s="30">
        <f aca="true" t="shared" si="109" ref="G301:S301">SUM(G302+G304+G306+G310)</f>
        <v>45000</v>
      </c>
      <c r="H301" s="30">
        <f t="shared" si="109"/>
        <v>45000</v>
      </c>
      <c r="I301" s="30">
        <f t="shared" si="109"/>
        <v>0</v>
      </c>
      <c r="J301" s="30">
        <f t="shared" si="109"/>
        <v>0</v>
      </c>
      <c r="K301" s="30">
        <f t="shared" si="109"/>
        <v>45000</v>
      </c>
      <c r="L301" s="30">
        <f t="shared" si="109"/>
        <v>0</v>
      </c>
      <c r="M301" s="30">
        <f t="shared" si="109"/>
        <v>0</v>
      </c>
      <c r="N301" s="30">
        <f t="shared" si="109"/>
        <v>0</v>
      </c>
      <c r="O301" s="30">
        <f t="shared" si="109"/>
        <v>0</v>
      </c>
      <c r="P301" s="30">
        <f t="shared" si="109"/>
        <v>0</v>
      </c>
      <c r="Q301" s="30">
        <f t="shared" si="109"/>
        <v>0</v>
      </c>
      <c r="R301" s="30">
        <f t="shared" si="109"/>
        <v>0</v>
      </c>
      <c r="S301" s="30">
        <f t="shared" si="109"/>
        <v>0</v>
      </c>
      <c r="T301" s="22">
        <f t="shared" si="105"/>
        <v>0.3128149873136144</v>
      </c>
      <c r="BW301" s="41"/>
      <c r="BX301" s="41"/>
      <c r="BY301" s="41"/>
      <c r="BZ301" s="41"/>
      <c r="CA301" s="41"/>
      <c r="CB301" s="41"/>
      <c r="CC301" s="41"/>
      <c r="CD301" s="41"/>
      <c r="CE301" s="41"/>
      <c r="CF301" s="41"/>
      <c r="CG301" s="41"/>
      <c r="CH301" s="41"/>
      <c r="CI301" s="41"/>
      <c r="CJ301" s="41"/>
      <c r="CK301" s="41"/>
      <c r="CL301" s="41"/>
      <c r="CM301" s="41"/>
      <c r="CN301" s="41"/>
      <c r="CO301" s="41"/>
      <c r="CP301" s="41"/>
      <c r="CQ301" s="41"/>
      <c r="CR301" s="41"/>
      <c r="CS301" s="41"/>
      <c r="CT301" s="41"/>
      <c r="CU301" s="41"/>
      <c r="CV301" s="41"/>
      <c r="CW301" s="41"/>
      <c r="CX301" s="41"/>
      <c r="CY301" s="41"/>
      <c r="CZ301" s="41"/>
      <c r="DA301" s="41"/>
      <c r="DB301" s="41"/>
      <c r="DC301" s="41"/>
      <c r="DD301" s="41"/>
      <c r="DE301" s="41"/>
      <c r="DF301" s="41"/>
      <c r="DG301" s="41"/>
      <c r="DH301" s="41"/>
      <c r="DI301" s="41"/>
      <c r="DJ301" s="41"/>
      <c r="DK301" s="41"/>
      <c r="DL301" s="41"/>
      <c r="DM301" s="41"/>
      <c r="DN301" s="41"/>
      <c r="DO301" s="41"/>
      <c r="DP301" s="41"/>
      <c r="DQ301" s="41"/>
      <c r="DR301" s="41"/>
      <c r="DS301" s="41"/>
      <c r="DT301" s="41"/>
      <c r="DU301" s="41"/>
      <c r="DV301" s="41"/>
      <c r="DW301" s="41"/>
      <c r="DX301" s="41"/>
      <c r="DY301" s="41"/>
      <c r="DZ301" s="41"/>
      <c r="EA301" s="41"/>
      <c r="EB301" s="41"/>
      <c r="EC301" s="41"/>
      <c r="ED301" s="41"/>
      <c r="EE301" s="41"/>
      <c r="EF301" s="41"/>
      <c r="EG301" s="41"/>
      <c r="EH301" s="41"/>
      <c r="EI301" s="41"/>
      <c r="EJ301" s="41"/>
      <c r="EK301" s="41"/>
      <c r="EL301" s="41"/>
      <c r="EM301" s="41"/>
      <c r="EN301" s="41"/>
      <c r="EO301" s="41"/>
      <c r="EP301" s="41"/>
      <c r="EQ301" s="41"/>
      <c r="ER301" s="41"/>
      <c r="ES301" s="41"/>
      <c r="ET301" s="41"/>
      <c r="EU301" s="41"/>
      <c r="EV301" s="41"/>
      <c r="EW301" s="41"/>
      <c r="EX301" s="41"/>
      <c r="EY301" s="41"/>
      <c r="EZ301" s="41"/>
      <c r="FA301" s="41"/>
      <c r="FB301" s="41"/>
      <c r="FC301" s="41"/>
      <c r="FD301" s="41"/>
      <c r="FE301" s="41"/>
      <c r="FF301" s="41"/>
      <c r="FG301" s="41"/>
      <c r="FH301" s="41"/>
      <c r="FI301" s="41"/>
      <c r="FJ301" s="41"/>
      <c r="FK301" s="41"/>
      <c r="FL301" s="41"/>
      <c r="FM301" s="41"/>
      <c r="FN301" s="41"/>
      <c r="FO301" s="41"/>
      <c r="FP301" s="41"/>
      <c r="FQ301" s="41"/>
      <c r="FR301" s="41"/>
      <c r="FS301" s="41"/>
      <c r="FT301" s="41"/>
      <c r="FU301" s="41"/>
      <c r="FV301" s="41"/>
      <c r="FW301" s="41"/>
      <c r="FX301" s="41"/>
      <c r="FY301" s="41"/>
      <c r="FZ301" s="41"/>
      <c r="GA301" s="41"/>
      <c r="GB301" s="41"/>
      <c r="GC301" s="41"/>
      <c r="GD301" s="41"/>
      <c r="GE301" s="41"/>
      <c r="GF301" s="41"/>
      <c r="GG301" s="41"/>
      <c r="GH301" s="41"/>
    </row>
    <row r="302" spans="1:190" ht="15">
      <c r="A302" s="84"/>
      <c r="B302" s="26"/>
      <c r="C302" s="27">
        <v>92106</v>
      </c>
      <c r="D302" s="28" t="s">
        <v>229</v>
      </c>
      <c r="E302" s="25"/>
      <c r="F302" s="30">
        <f aca="true" t="shared" si="110" ref="F302:O302">SUM(F303:F303)</f>
        <v>2000</v>
      </c>
      <c r="G302" s="30">
        <f t="shared" si="110"/>
        <v>0</v>
      </c>
      <c r="H302" s="30">
        <f t="shared" si="110"/>
        <v>0</v>
      </c>
      <c r="I302" s="30">
        <f t="shared" si="110"/>
        <v>0</v>
      </c>
      <c r="J302" s="30">
        <f t="shared" si="110"/>
        <v>0</v>
      </c>
      <c r="K302" s="30">
        <f t="shared" si="110"/>
        <v>0</v>
      </c>
      <c r="L302" s="30">
        <f t="shared" si="110"/>
        <v>0</v>
      </c>
      <c r="M302" s="30">
        <f t="shared" si="110"/>
        <v>0</v>
      </c>
      <c r="N302" s="30">
        <f t="shared" si="110"/>
        <v>0</v>
      </c>
      <c r="O302" s="30">
        <f t="shared" si="110"/>
        <v>0</v>
      </c>
      <c r="P302" s="30"/>
      <c r="Q302" s="30"/>
      <c r="R302" s="30"/>
      <c r="S302" s="30">
        <f>SUM(S303:S303)</f>
        <v>0</v>
      </c>
      <c r="T302" s="22">
        <f t="shared" si="105"/>
        <v>0</v>
      </c>
      <c r="BW302" s="39"/>
      <c r="BX302" s="39"/>
      <c r="BY302" s="39"/>
      <c r="BZ302" s="39"/>
      <c r="CA302" s="39"/>
      <c r="CB302" s="39"/>
      <c r="CC302" s="39"/>
      <c r="CD302" s="39"/>
      <c r="CE302" s="39"/>
      <c r="CF302" s="39"/>
      <c r="CG302" s="39"/>
      <c r="CH302" s="39"/>
      <c r="CI302" s="39"/>
      <c r="CJ302" s="39"/>
      <c r="CK302" s="39"/>
      <c r="CL302" s="39"/>
      <c r="CM302" s="39"/>
      <c r="CN302" s="39"/>
      <c r="CO302" s="39"/>
      <c r="CP302" s="39"/>
      <c r="CQ302" s="39"/>
      <c r="CR302" s="39"/>
      <c r="CS302" s="39"/>
      <c r="CT302" s="39"/>
      <c r="CU302" s="39"/>
      <c r="CV302" s="39"/>
      <c r="CW302" s="39"/>
      <c r="CX302" s="39"/>
      <c r="CY302" s="39"/>
      <c r="CZ302" s="39"/>
      <c r="DA302" s="39"/>
      <c r="DB302" s="39"/>
      <c r="DC302" s="39"/>
      <c r="DD302" s="39"/>
      <c r="DE302" s="39"/>
      <c r="DF302" s="39"/>
      <c r="DG302" s="39"/>
      <c r="DH302" s="39"/>
      <c r="DI302" s="39"/>
      <c r="DJ302" s="39"/>
      <c r="DK302" s="39"/>
      <c r="DL302" s="39"/>
      <c r="DM302" s="39"/>
      <c r="DN302" s="39"/>
      <c r="DO302" s="39"/>
      <c r="DP302" s="39"/>
      <c r="DQ302" s="39"/>
      <c r="DR302" s="39"/>
      <c r="DS302" s="39"/>
      <c r="DT302" s="39"/>
      <c r="DU302" s="39"/>
      <c r="DV302" s="39"/>
      <c r="DW302" s="39"/>
      <c r="DX302" s="39"/>
      <c r="DY302" s="39"/>
      <c r="DZ302" s="39"/>
      <c r="EA302" s="39"/>
      <c r="EB302" s="39"/>
      <c r="EC302" s="39"/>
      <c r="ED302" s="39"/>
      <c r="EE302" s="39"/>
      <c r="EF302" s="39"/>
      <c r="EG302" s="39"/>
      <c r="EH302" s="39"/>
      <c r="EI302" s="39"/>
      <c r="EJ302" s="39"/>
      <c r="EK302" s="39"/>
      <c r="EL302" s="39"/>
      <c r="EM302" s="39"/>
      <c r="EN302" s="39"/>
      <c r="EO302" s="39"/>
      <c r="EP302" s="39"/>
      <c r="EQ302" s="39"/>
      <c r="ER302" s="39"/>
      <c r="ES302" s="39"/>
      <c r="ET302" s="39"/>
      <c r="EU302" s="39"/>
      <c r="EV302" s="39"/>
      <c r="EW302" s="39"/>
      <c r="EX302" s="39"/>
      <c r="EY302" s="39"/>
      <c r="EZ302" s="39"/>
      <c r="FA302" s="39"/>
      <c r="FB302" s="39"/>
      <c r="FC302" s="39"/>
      <c r="FD302" s="39"/>
      <c r="FE302" s="39"/>
      <c r="FF302" s="39"/>
      <c r="FG302" s="39"/>
      <c r="FH302" s="39"/>
      <c r="FI302" s="39"/>
      <c r="FJ302" s="39"/>
      <c r="FK302" s="39"/>
      <c r="FL302" s="39"/>
      <c r="FM302" s="39"/>
      <c r="FN302" s="39"/>
      <c r="FO302" s="39"/>
      <c r="FP302" s="39"/>
      <c r="FQ302" s="39"/>
      <c r="FR302" s="39"/>
      <c r="FS302" s="39"/>
      <c r="FT302" s="39"/>
      <c r="FU302" s="39"/>
      <c r="FV302" s="39"/>
      <c r="FW302" s="39"/>
      <c r="FX302" s="39"/>
      <c r="FY302" s="39"/>
      <c r="FZ302" s="39"/>
      <c r="GA302" s="39"/>
      <c r="GB302" s="39"/>
      <c r="GC302" s="39"/>
      <c r="GD302" s="39"/>
      <c r="GE302" s="39"/>
      <c r="GF302" s="39"/>
      <c r="GG302" s="39"/>
      <c r="GH302" s="39"/>
    </row>
    <row r="303" spans="1:190" ht="51">
      <c r="A303" s="84"/>
      <c r="B303" s="31"/>
      <c r="C303" s="32"/>
      <c r="D303" s="23" t="s">
        <v>189</v>
      </c>
      <c r="E303" s="24" t="s">
        <v>190</v>
      </c>
      <c r="F303" s="30">
        <v>2000</v>
      </c>
      <c r="G303" s="21">
        <f>SUM(H303+M303)</f>
        <v>0</v>
      </c>
      <c r="H303" s="21">
        <f>SUM(I303:L303)</f>
        <v>0</v>
      </c>
      <c r="I303" s="38"/>
      <c r="J303" s="38"/>
      <c r="K303" s="33">
        <v>0</v>
      </c>
      <c r="L303" s="38">
        <v>0</v>
      </c>
      <c r="M303" s="21">
        <f>SUM(N303:S303)</f>
        <v>0</v>
      </c>
      <c r="N303" s="38"/>
      <c r="O303" s="38"/>
      <c r="P303" s="38"/>
      <c r="Q303" s="38"/>
      <c r="R303" s="38"/>
      <c r="S303" s="38"/>
      <c r="T303" s="22">
        <f t="shared" si="105"/>
        <v>0</v>
      </c>
      <c r="BW303" s="40"/>
      <c r="BX303" s="40"/>
      <c r="BY303" s="40"/>
      <c r="BZ303" s="40"/>
      <c r="CA303" s="40"/>
      <c r="CB303" s="40"/>
      <c r="CC303" s="40"/>
      <c r="CD303" s="40"/>
      <c r="CE303" s="40"/>
      <c r="CF303" s="40"/>
      <c r="CG303" s="40"/>
      <c r="CH303" s="40"/>
      <c r="CI303" s="40"/>
      <c r="CJ303" s="40"/>
      <c r="CK303" s="40"/>
      <c r="CL303" s="40"/>
      <c r="CM303" s="40"/>
      <c r="CN303" s="40"/>
      <c r="CO303" s="40"/>
      <c r="CP303" s="40"/>
      <c r="CQ303" s="40"/>
      <c r="CR303" s="40"/>
      <c r="CS303" s="40"/>
      <c r="CT303" s="40"/>
      <c r="CU303" s="40"/>
      <c r="CV303" s="40"/>
      <c r="CW303" s="40"/>
      <c r="CX303" s="40"/>
      <c r="CY303" s="40"/>
      <c r="CZ303" s="40"/>
      <c r="DA303" s="40"/>
      <c r="DB303" s="40"/>
      <c r="DC303" s="40"/>
      <c r="DD303" s="40"/>
      <c r="DE303" s="40"/>
      <c r="DF303" s="40"/>
      <c r="DG303" s="40"/>
      <c r="DH303" s="40"/>
      <c r="DI303" s="40"/>
      <c r="DJ303" s="40"/>
      <c r="DK303" s="40"/>
      <c r="DL303" s="40"/>
      <c r="DM303" s="40"/>
      <c r="DN303" s="40"/>
      <c r="DO303" s="40"/>
      <c r="DP303" s="40"/>
      <c r="DQ303" s="40"/>
      <c r="DR303" s="40"/>
      <c r="DS303" s="40"/>
      <c r="DT303" s="40"/>
      <c r="DU303" s="40"/>
      <c r="DV303" s="40"/>
      <c r="DW303" s="40"/>
      <c r="DX303" s="40"/>
      <c r="DY303" s="40"/>
      <c r="DZ303" s="40"/>
      <c r="EA303" s="40"/>
      <c r="EB303" s="40"/>
      <c r="EC303" s="40"/>
      <c r="ED303" s="40"/>
      <c r="EE303" s="40"/>
      <c r="EF303" s="40"/>
      <c r="EG303" s="40"/>
      <c r="EH303" s="40"/>
      <c r="EI303" s="40"/>
      <c r="EJ303" s="40"/>
      <c r="EK303" s="40"/>
      <c r="EL303" s="40"/>
      <c r="EM303" s="40"/>
      <c r="EN303" s="40"/>
      <c r="EO303" s="40"/>
      <c r="EP303" s="40"/>
      <c r="EQ303" s="40"/>
      <c r="ER303" s="40"/>
      <c r="ES303" s="40"/>
      <c r="ET303" s="40"/>
      <c r="EU303" s="40"/>
      <c r="EV303" s="40"/>
      <c r="EW303" s="40"/>
      <c r="EX303" s="40"/>
      <c r="EY303" s="40"/>
      <c r="EZ303" s="40"/>
      <c r="FA303" s="40"/>
      <c r="FB303" s="40"/>
      <c r="FC303" s="40"/>
      <c r="FD303" s="40"/>
      <c r="FE303" s="40"/>
      <c r="FF303" s="40"/>
      <c r="FG303" s="40"/>
      <c r="FH303" s="40"/>
      <c r="FI303" s="40"/>
      <c r="FJ303" s="40"/>
      <c r="FK303" s="40"/>
      <c r="FL303" s="40"/>
      <c r="FM303" s="40"/>
      <c r="FN303" s="40"/>
      <c r="FO303" s="40"/>
      <c r="FP303" s="40"/>
      <c r="FQ303" s="40"/>
      <c r="FR303" s="40"/>
      <c r="FS303" s="40"/>
      <c r="FT303" s="40"/>
      <c r="FU303" s="40"/>
      <c r="FV303" s="40"/>
      <c r="FW303" s="40"/>
      <c r="FX303" s="40"/>
      <c r="FY303" s="40"/>
      <c r="FZ303" s="40"/>
      <c r="GA303" s="40"/>
      <c r="GB303" s="40"/>
      <c r="GC303" s="40"/>
      <c r="GD303" s="40"/>
      <c r="GE303" s="40"/>
      <c r="GF303" s="40"/>
      <c r="GG303" s="40"/>
      <c r="GH303" s="40"/>
    </row>
    <row r="304" spans="1:190" ht="15">
      <c r="A304" s="84"/>
      <c r="B304" s="26"/>
      <c r="C304" s="27">
        <v>92116</v>
      </c>
      <c r="D304" s="28" t="s">
        <v>230</v>
      </c>
      <c r="E304" s="25"/>
      <c r="F304" s="30">
        <f aca="true" t="shared" si="111" ref="F304:O304">SUM(F305:F305)</f>
        <v>45000</v>
      </c>
      <c r="G304" s="30">
        <f t="shared" si="111"/>
        <v>45000</v>
      </c>
      <c r="H304" s="30">
        <f t="shared" si="111"/>
        <v>45000</v>
      </c>
      <c r="I304" s="30">
        <f t="shared" si="111"/>
        <v>0</v>
      </c>
      <c r="J304" s="30">
        <f t="shared" si="111"/>
        <v>0</v>
      </c>
      <c r="K304" s="30">
        <f t="shared" si="111"/>
        <v>45000</v>
      </c>
      <c r="L304" s="30">
        <f t="shared" si="111"/>
        <v>0</v>
      </c>
      <c r="M304" s="30">
        <f t="shared" si="111"/>
        <v>0</v>
      </c>
      <c r="N304" s="30">
        <f t="shared" si="111"/>
        <v>0</v>
      </c>
      <c r="O304" s="30">
        <f t="shared" si="111"/>
        <v>0</v>
      </c>
      <c r="P304" s="30"/>
      <c r="Q304" s="30"/>
      <c r="R304" s="30"/>
      <c r="S304" s="30">
        <f>SUM(S305:S305)</f>
        <v>0</v>
      </c>
      <c r="T304" s="22">
        <f t="shared" si="105"/>
        <v>1</v>
      </c>
      <c r="BW304" s="39"/>
      <c r="BX304" s="39"/>
      <c r="BY304" s="39"/>
      <c r="BZ304" s="39"/>
      <c r="CA304" s="39"/>
      <c r="CB304" s="39"/>
      <c r="CC304" s="39"/>
      <c r="CD304" s="39"/>
      <c r="CE304" s="39"/>
      <c r="CF304" s="39"/>
      <c r="CG304" s="39"/>
      <c r="CH304" s="39"/>
      <c r="CI304" s="39"/>
      <c r="CJ304" s="39"/>
      <c r="CK304" s="39"/>
      <c r="CL304" s="39"/>
      <c r="CM304" s="39"/>
      <c r="CN304" s="39"/>
      <c r="CO304" s="39"/>
      <c r="CP304" s="39"/>
      <c r="CQ304" s="39"/>
      <c r="CR304" s="39"/>
      <c r="CS304" s="39"/>
      <c r="CT304" s="39"/>
      <c r="CU304" s="39"/>
      <c r="CV304" s="39"/>
      <c r="CW304" s="39"/>
      <c r="CX304" s="39"/>
      <c r="CY304" s="39"/>
      <c r="CZ304" s="39"/>
      <c r="DA304" s="39"/>
      <c r="DB304" s="39"/>
      <c r="DC304" s="39"/>
      <c r="DD304" s="39"/>
      <c r="DE304" s="39"/>
      <c r="DF304" s="39"/>
      <c r="DG304" s="39"/>
      <c r="DH304" s="39"/>
      <c r="DI304" s="39"/>
      <c r="DJ304" s="39"/>
      <c r="DK304" s="39"/>
      <c r="DL304" s="39"/>
      <c r="DM304" s="39"/>
      <c r="DN304" s="39"/>
      <c r="DO304" s="39"/>
      <c r="DP304" s="39"/>
      <c r="DQ304" s="39"/>
      <c r="DR304" s="39"/>
      <c r="DS304" s="39"/>
      <c r="DT304" s="39"/>
      <c r="DU304" s="39"/>
      <c r="DV304" s="39"/>
      <c r="DW304" s="39"/>
      <c r="DX304" s="39"/>
      <c r="DY304" s="39"/>
      <c r="DZ304" s="39"/>
      <c r="EA304" s="39"/>
      <c r="EB304" s="39"/>
      <c r="EC304" s="39"/>
      <c r="ED304" s="39"/>
      <c r="EE304" s="39"/>
      <c r="EF304" s="39"/>
      <c r="EG304" s="39"/>
      <c r="EH304" s="39"/>
      <c r="EI304" s="39"/>
      <c r="EJ304" s="39"/>
      <c r="EK304" s="39"/>
      <c r="EL304" s="39"/>
      <c r="EM304" s="39"/>
      <c r="EN304" s="39"/>
      <c r="EO304" s="39"/>
      <c r="EP304" s="39"/>
      <c r="EQ304" s="39"/>
      <c r="ER304" s="39"/>
      <c r="ES304" s="39"/>
      <c r="ET304" s="39"/>
      <c r="EU304" s="39"/>
      <c r="EV304" s="39"/>
      <c r="EW304" s="39"/>
      <c r="EX304" s="39"/>
      <c r="EY304" s="39"/>
      <c r="EZ304" s="39"/>
      <c r="FA304" s="39"/>
      <c r="FB304" s="39"/>
      <c r="FC304" s="39"/>
      <c r="FD304" s="39"/>
      <c r="FE304" s="39"/>
      <c r="FF304" s="39"/>
      <c r="FG304" s="39"/>
      <c r="FH304" s="39"/>
      <c r="FI304" s="39"/>
      <c r="FJ304" s="39"/>
      <c r="FK304" s="39"/>
      <c r="FL304" s="39"/>
      <c r="FM304" s="39"/>
      <c r="FN304" s="39"/>
      <c r="FO304" s="39"/>
      <c r="FP304" s="39"/>
      <c r="FQ304" s="39"/>
      <c r="FR304" s="39"/>
      <c r="FS304" s="39"/>
      <c r="FT304" s="39"/>
      <c r="FU304" s="39"/>
      <c r="FV304" s="39"/>
      <c r="FW304" s="39"/>
      <c r="FX304" s="39"/>
      <c r="FY304" s="39"/>
      <c r="FZ304" s="39"/>
      <c r="GA304" s="39"/>
      <c r="GB304" s="39"/>
      <c r="GC304" s="39"/>
      <c r="GD304" s="39"/>
      <c r="GE304" s="39"/>
      <c r="GF304" s="39"/>
      <c r="GG304" s="39"/>
      <c r="GH304" s="39"/>
    </row>
    <row r="305" spans="1:190" ht="51">
      <c r="A305" s="84"/>
      <c r="B305" s="31"/>
      <c r="C305" s="32"/>
      <c r="D305" s="23" t="s">
        <v>189</v>
      </c>
      <c r="E305" s="24" t="s">
        <v>190</v>
      </c>
      <c r="F305" s="30">
        <v>45000</v>
      </c>
      <c r="G305" s="21">
        <f>SUM(H305+M305)</f>
        <v>45000</v>
      </c>
      <c r="H305" s="21">
        <f>SUM(I305:L305)</f>
        <v>45000</v>
      </c>
      <c r="I305" s="38"/>
      <c r="J305" s="38"/>
      <c r="K305" s="33">
        <v>45000</v>
      </c>
      <c r="L305" s="38">
        <v>0</v>
      </c>
      <c r="M305" s="21">
        <f>SUM(N305:S305)</f>
        <v>0</v>
      </c>
      <c r="N305" s="38"/>
      <c r="O305" s="38"/>
      <c r="P305" s="38"/>
      <c r="Q305" s="38"/>
      <c r="R305" s="38"/>
      <c r="S305" s="38"/>
      <c r="T305" s="22">
        <f t="shared" si="105"/>
        <v>1</v>
      </c>
      <c r="BW305" s="40"/>
      <c r="BX305" s="40"/>
      <c r="BY305" s="40"/>
      <c r="BZ305" s="40"/>
      <c r="CA305" s="40"/>
      <c r="CB305" s="40"/>
      <c r="CC305" s="40"/>
      <c r="CD305" s="40"/>
      <c r="CE305" s="40"/>
      <c r="CF305" s="40"/>
      <c r="CG305" s="40"/>
      <c r="CH305" s="40"/>
      <c r="CI305" s="40"/>
      <c r="CJ305" s="40"/>
      <c r="CK305" s="40"/>
      <c r="CL305" s="40"/>
      <c r="CM305" s="40"/>
      <c r="CN305" s="40"/>
      <c r="CO305" s="40"/>
      <c r="CP305" s="40"/>
      <c r="CQ305" s="40"/>
      <c r="CR305" s="40"/>
      <c r="CS305" s="40"/>
      <c r="CT305" s="40"/>
      <c r="CU305" s="40"/>
      <c r="CV305" s="40"/>
      <c r="CW305" s="40"/>
      <c r="CX305" s="40"/>
      <c r="CY305" s="40"/>
      <c r="CZ305" s="40"/>
      <c r="DA305" s="40"/>
      <c r="DB305" s="40"/>
      <c r="DC305" s="40"/>
      <c r="DD305" s="40"/>
      <c r="DE305" s="40"/>
      <c r="DF305" s="40"/>
      <c r="DG305" s="40"/>
      <c r="DH305" s="40"/>
      <c r="DI305" s="40"/>
      <c r="DJ305" s="40"/>
      <c r="DK305" s="40"/>
      <c r="DL305" s="40"/>
      <c r="DM305" s="40"/>
      <c r="DN305" s="40"/>
      <c r="DO305" s="40"/>
      <c r="DP305" s="40"/>
      <c r="DQ305" s="40"/>
      <c r="DR305" s="40"/>
      <c r="DS305" s="40"/>
      <c r="DT305" s="40"/>
      <c r="DU305" s="40"/>
      <c r="DV305" s="40"/>
      <c r="DW305" s="40"/>
      <c r="DX305" s="40"/>
      <c r="DY305" s="40"/>
      <c r="DZ305" s="40"/>
      <c r="EA305" s="40"/>
      <c r="EB305" s="40"/>
      <c r="EC305" s="40"/>
      <c r="ED305" s="40"/>
      <c r="EE305" s="40"/>
      <c r="EF305" s="40"/>
      <c r="EG305" s="40"/>
      <c r="EH305" s="40"/>
      <c r="EI305" s="40"/>
      <c r="EJ305" s="40"/>
      <c r="EK305" s="40"/>
      <c r="EL305" s="40"/>
      <c r="EM305" s="40"/>
      <c r="EN305" s="40"/>
      <c r="EO305" s="40"/>
      <c r="EP305" s="40"/>
      <c r="EQ305" s="40"/>
      <c r="ER305" s="40"/>
      <c r="ES305" s="40"/>
      <c r="ET305" s="40"/>
      <c r="EU305" s="40"/>
      <c r="EV305" s="40"/>
      <c r="EW305" s="40"/>
      <c r="EX305" s="40"/>
      <c r="EY305" s="40"/>
      <c r="EZ305" s="40"/>
      <c r="FA305" s="40"/>
      <c r="FB305" s="40"/>
      <c r="FC305" s="40"/>
      <c r="FD305" s="40"/>
      <c r="FE305" s="40"/>
      <c r="FF305" s="40"/>
      <c r="FG305" s="40"/>
      <c r="FH305" s="40"/>
      <c r="FI305" s="40"/>
      <c r="FJ305" s="40"/>
      <c r="FK305" s="40"/>
      <c r="FL305" s="40"/>
      <c r="FM305" s="40"/>
      <c r="FN305" s="40"/>
      <c r="FO305" s="40"/>
      <c r="FP305" s="40"/>
      <c r="FQ305" s="40"/>
      <c r="FR305" s="40"/>
      <c r="FS305" s="40"/>
      <c r="FT305" s="40"/>
      <c r="FU305" s="40"/>
      <c r="FV305" s="40"/>
      <c r="FW305" s="40"/>
      <c r="FX305" s="40"/>
      <c r="FY305" s="40"/>
      <c r="FZ305" s="40"/>
      <c r="GA305" s="40"/>
      <c r="GB305" s="40"/>
      <c r="GC305" s="40"/>
      <c r="GD305" s="40"/>
      <c r="GE305" s="40"/>
      <c r="GF305" s="40"/>
      <c r="GG305" s="40"/>
      <c r="GH305" s="40"/>
    </row>
    <row r="306" spans="1:190" ht="25.5">
      <c r="A306" s="84"/>
      <c r="B306" s="31"/>
      <c r="C306" s="32" t="s">
        <v>231</v>
      </c>
      <c r="D306" s="23" t="s">
        <v>232</v>
      </c>
      <c r="E306" s="24"/>
      <c r="F306" s="30">
        <f>SUM(F307:F309)</f>
        <v>77655</v>
      </c>
      <c r="G306" s="30">
        <f aca="true" t="shared" si="112" ref="G306:S306">SUM(G307:G309)</f>
        <v>0</v>
      </c>
      <c r="H306" s="30">
        <f t="shared" si="112"/>
        <v>0</v>
      </c>
      <c r="I306" s="30">
        <f t="shared" si="112"/>
        <v>0</v>
      </c>
      <c r="J306" s="30">
        <f t="shared" si="112"/>
        <v>0</v>
      </c>
      <c r="K306" s="30">
        <f t="shared" si="112"/>
        <v>0</v>
      </c>
      <c r="L306" s="30">
        <f t="shared" si="112"/>
        <v>0</v>
      </c>
      <c r="M306" s="30">
        <f t="shared" si="112"/>
        <v>0</v>
      </c>
      <c r="N306" s="30">
        <f t="shared" si="112"/>
        <v>0</v>
      </c>
      <c r="O306" s="30">
        <f t="shared" si="112"/>
        <v>0</v>
      </c>
      <c r="P306" s="30">
        <f t="shared" si="112"/>
        <v>0</v>
      </c>
      <c r="Q306" s="30">
        <f t="shared" si="112"/>
        <v>0</v>
      </c>
      <c r="R306" s="30"/>
      <c r="S306" s="30">
        <f t="shared" si="112"/>
        <v>0</v>
      </c>
      <c r="T306" s="22">
        <f t="shared" si="105"/>
        <v>0</v>
      </c>
      <c r="BW306" s="40"/>
      <c r="BX306" s="40"/>
      <c r="BY306" s="40"/>
      <c r="BZ306" s="40"/>
      <c r="CA306" s="40"/>
      <c r="CB306" s="40"/>
      <c r="CC306" s="40"/>
      <c r="CD306" s="40"/>
      <c r="CE306" s="40"/>
      <c r="CF306" s="40"/>
      <c r="CG306" s="40"/>
      <c r="CH306" s="40"/>
      <c r="CI306" s="40"/>
      <c r="CJ306" s="40"/>
      <c r="CK306" s="40"/>
      <c r="CL306" s="40"/>
      <c r="CM306" s="40"/>
      <c r="CN306" s="40"/>
      <c r="CO306" s="40"/>
      <c r="CP306" s="40"/>
      <c r="CQ306" s="40"/>
      <c r="CR306" s="40"/>
      <c r="CS306" s="40"/>
      <c r="CT306" s="40"/>
      <c r="CU306" s="40"/>
      <c r="CV306" s="40"/>
      <c r="CW306" s="40"/>
      <c r="CX306" s="40"/>
      <c r="CY306" s="40"/>
      <c r="CZ306" s="40"/>
      <c r="DA306" s="40"/>
      <c r="DB306" s="40"/>
      <c r="DC306" s="40"/>
      <c r="DD306" s="40"/>
      <c r="DE306" s="40"/>
      <c r="DF306" s="40"/>
      <c r="DG306" s="40"/>
      <c r="DH306" s="40"/>
      <c r="DI306" s="40"/>
      <c r="DJ306" s="40"/>
      <c r="DK306" s="40"/>
      <c r="DL306" s="40"/>
      <c r="DM306" s="40"/>
      <c r="DN306" s="40"/>
      <c r="DO306" s="40"/>
      <c r="DP306" s="40"/>
      <c r="DQ306" s="40"/>
      <c r="DR306" s="40"/>
      <c r="DS306" s="40"/>
      <c r="DT306" s="40"/>
      <c r="DU306" s="40"/>
      <c r="DV306" s="40"/>
      <c r="DW306" s="40"/>
      <c r="DX306" s="40"/>
      <c r="DY306" s="40"/>
      <c r="DZ306" s="40"/>
      <c r="EA306" s="40"/>
      <c r="EB306" s="40"/>
      <c r="EC306" s="40"/>
      <c r="ED306" s="40"/>
      <c r="EE306" s="40"/>
      <c r="EF306" s="40"/>
      <c r="EG306" s="40"/>
      <c r="EH306" s="40"/>
      <c r="EI306" s="40"/>
      <c r="EJ306" s="40"/>
      <c r="EK306" s="40"/>
      <c r="EL306" s="40"/>
      <c r="EM306" s="40"/>
      <c r="EN306" s="40"/>
      <c r="EO306" s="40"/>
      <c r="EP306" s="40"/>
      <c r="EQ306" s="40"/>
      <c r="ER306" s="40"/>
      <c r="ES306" s="40"/>
      <c r="ET306" s="40"/>
      <c r="EU306" s="40"/>
      <c r="EV306" s="40"/>
      <c r="EW306" s="40"/>
      <c r="EX306" s="40"/>
      <c r="EY306" s="40"/>
      <c r="EZ306" s="40"/>
      <c r="FA306" s="40"/>
      <c r="FB306" s="40"/>
      <c r="FC306" s="40"/>
      <c r="FD306" s="40"/>
      <c r="FE306" s="40"/>
      <c r="FF306" s="40"/>
      <c r="FG306" s="40"/>
      <c r="FH306" s="40"/>
      <c r="FI306" s="40"/>
      <c r="FJ306" s="40"/>
      <c r="FK306" s="40"/>
      <c r="FL306" s="40"/>
      <c r="FM306" s="40"/>
      <c r="FN306" s="40"/>
      <c r="FO306" s="40"/>
      <c r="FP306" s="40"/>
      <c r="FQ306" s="40"/>
      <c r="FR306" s="40"/>
      <c r="FS306" s="40"/>
      <c r="FT306" s="40"/>
      <c r="FU306" s="40"/>
      <c r="FV306" s="40"/>
      <c r="FW306" s="40"/>
      <c r="FX306" s="40"/>
      <c r="FY306" s="40"/>
      <c r="FZ306" s="40"/>
      <c r="GA306" s="40"/>
      <c r="GB306" s="40"/>
      <c r="GC306" s="40"/>
      <c r="GD306" s="40"/>
      <c r="GE306" s="40"/>
      <c r="GF306" s="40"/>
      <c r="GG306" s="40"/>
      <c r="GH306" s="40"/>
    </row>
    <row r="307" spans="1:190" ht="38.25">
      <c r="A307" s="84"/>
      <c r="B307" s="31"/>
      <c r="C307" s="32"/>
      <c r="D307" s="23" t="s">
        <v>91</v>
      </c>
      <c r="E307" s="24" t="s">
        <v>92</v>
      </c>
      <c r="F307" s="30">
        <v>71600</v>
      </c>
      <c r="G307" s="30">
        <v>0</v>
      </c>
      <c r="H307" s="30">
        <v>0</v>
      </c>
      <c r="I307" s="30">
        <v>0</v>
      </c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22">
        <f t="shared" si="105"/>
        <v>0</v>
      </c>
      <c r="BW307" s="40"/>
      <c r="BX307" s="40"/>
      <c r="BY307" s="40"/>
      <c r="BZ307" s="40"/>
      <c r="CA307" s="40"/>
      <c r="CB307" s="40"/>
      <c r="CC307" s="40"/>
      <c r="CD307" s="40"/>
      <c r="CE307" s="40"/>
      <c r="CF307" s="40"/>
      <c r="CG307" s="40"/>
      <c r="CH307" s="40"/>
      <c r="CI307" s="40"/>
      <c r="CJ307" s="40"/>
      <c r="CK307" s="40"/>
      <c r="CL307" s="40"/>
      <c r="CM307" s="40"/>
      <c r="CN307" s="40"/>
      <c r="CO307" s="40"/>
      <c r="CP307" s="40"/>
      <c r="CQ307" s="40"/>
      <c r="CR307" s="40"/>
      <c r="CS307" s="40"/>
      <c r="CT307" s="40"/>
      <c r="CU307" s="40"/>
      <c r="CV307" s="40"/>
      <c r="CW307" s="40"/>
      <c r="CX307" s="40"/>
      <c r="CY307" s="40"/>
      <c r="CZ307" s="40"/>
      <c r="DA307" s="40"/>
      <c r="DB307" s="40"/>
      <c r="DC307" s="40"/>
      <c r="DD307" s="40"/>
      <c r="DE307" s="40"/>
      <c r="DF307" s="40"/>
      <c r="DG307" s="40"/>
      <c r="DH307" s="40"/>
      <c r="DI307" s="40"/>
      <c r="DJ307" s="40"/>
      <c r="DK307" s="40"/>
      <c r="DL307" s="40"/>
      <c r="DM307" s="40"/>
      <c r="DN307" s="40"/>
      <c r="DO307" s="40"/>
      <c r="DP307" s="40"/>
      <c r="DQ307" s="40"/>
      <c r="DR307" s="40"/>
      <c r="DS307" s="40"/>
      <c r="DT307" s="40"/>
      <c r="DU307" s="40"/>
      <c r="DV307" s="40"/>
      <c r="DW307" s="40"/>
      <c r="DX307" s="40"/>
      <c r="DY307" s="40"/>
      <c r="DZ307" s="40"/>
      <c r="EA307" s="40"/>
      <c r="EB307" s="40"/>
      <c r="EC307" s="40"/>
      <c r="ED307" s="40"/>
      <c r="EE307" s="40"/>
      <c r="EF307" s="40"/>
      <c r="EG307" s="40"/>
      <c r="EH307" s="40"/>
      <c r="EI307" s="40"/>
      <c r="EJ307" s="40"/>
      <c r="EK307" s="40"/>
      <c r="EL307" s="40"/>
      <c r="EM307" s="40"/>
      <c r="EN307" s="40"/>
      <c r="EO307" s="40"/>
      <c r="EP307" s="40"/>
      <c r="EQ307" s="40"/>
      <c r="ER307" s="40"/>
      <c r="ES307" s="40"/>
      <c r="ET307" s="40"/>
      <c r="EU307" s="40"/>
      <c r="EV307" s="40"/>
      <c r="EW307" s="40"/>
      <c r="EX307" s="40"/>
      <c r="EY307" s="40"/>
      <c r="EZ307" s="40"/>
      <c r="FA307" s="40"/>
      <c r="FB307" s="40"/>
      <c r="FC307" s="40"/>
      <c r="FD307" s="40"/>
      <c r="FE307" s="40"/>
      <c r="FF307" s="40"/>
      <c r="FG307" s="40"/>
      <c r="FH307" s="40"/>
      <c r="FI307" s="40"/>
      <c r="FJ307" s="40"/>
      <c r="FK307" s="40"/>
      <c r="FL307" s="40"/>
      <c r="FM307" s="40"/>
      <c r="FN307" s="40"/>
      <c r="FO307" s="40"/>
      <c r="FP307" s="40"/>
      <c r="FQ307" s="40"/>
      <c r="FR307" s="40"/>
      <c r="FS307" s="40"/>
      <c r="FT307" s="40"/>
      <c r="FU307" s="40"/>
      <c r="FV307" s="40"/>
      <c r="FW307" s="40"/>
      <c r="FX307" s="40"/>
      <c r="FY307" s="40"/>
      <c r="FZ307" s="40"/>
      <c r="GA307" s="40"/>
      <c r="GB307" s="40"/>
      <c r="GC307" s="40"/>
      <c r="GD307" s="40"/>
      <c r="GE307" s="40"/>
      <c r="GF307" s="40"/>
      <c r="GG307" s="40"/>
      <c r="GH307" s="40"/>
    </row>
    <row r="308" spans="1:190" ht="14.25">
      <c r="A308" s="84"/>
      <c r="B308" s="31"/>
      <c r="C308" s="32"/>
      <c r="D308" s="73" t="s">
        <v>197</v>
      </c>
      <c r="E308" s="74" t="s">
        <v>59</v>
      </c>
      <c r="F308" s="30">
        <v>3055</v>
      </c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22"/>
      <c r="BW308" s="40"/>
      <c r="BX308" s="40"/>
      <c r="BY308" s="40"/>
      <c r="BZ308" s="40"/>
      <c r="CA308" s="40"/>
      <c r="CB308" s="40"/>
      <c r="CC308" s="40"/>
      <c r="CD308" s="40"/>
      <c r="CE308" s="40"/>
      <c r="CF308" s="40"/>
      <c r="CG308" s="40"/>
      <c r="CH308" s="40"/>
      <c r="CI308" s="40"/>
      <c r="CJ308" s="40"/>
      <c r="CK308" s="40"/>
      <c r="CL308" s="40"/>
      <c r="CM308" s="40"/>
      <c r="CN308" s="40"/>
      <c r="CO308" s="40"/>
      <c r="CP308" s="40"/>
      <c r="CQ308" s="40"/>
      <c r="CR308" s="40"/>
      <c r="CS308" s="40"/>
      <c r="CT308" s="40"/>
      <c r="CU308" s="40"/>
      <c r="CV308" s="40"/>
      <c r="CW308" s="40"/>
      <c r="CX308" s="40"/>
      <c r="CY308" s="40"/>
      <c r="CZ308" s="40"/>
      <c r="DA308" s="40"/>
      <c r="DB308" s="40"/>
      <c r="DC308" s="40"/>
      <c r="DD308" s="40"/>
      <c r="DE308" s="40"/>
      <c r="DF308" s="40"/>
      <c r="DG308" s="40"/>
      <c r="DH308" s="40"/>
      <c r="DI308" s="40"/>
      <c r="DJ308" s="40"/>
      <c r="DK308" s="40"/>
      <c r="DL308" s="40"/>
      <c r="DM308" s="40"/>
      <c r="DN308" s="40"/>
      <c r="DO308" s="40"/>
      <c r="DP308" s="40"/>
      <c r="DQ308" s="40"/>
      <c r="DR308" s="40"/>
      <c r="DS308" s="40"/>
      <c r="DT308" s="40"/>
      <c r="DU308" s="40"/>
      <c r="DV308" s="40"/>
      <c r="DW308" s="40"/>
      <c r="DX308" s="40"/>
      <c r="DY308" s="40"/>
      <c r="DZ308" s="40"/>
      <c r="EA308" s="40"/>
      <c r="EB308" s="40"/>
      <c r="EC308" s="40"/>
      <c r="ED308" s="40"/>
      <c r="EE308" s="40"/>
      <c r="EF308" s="40"/>
      <c r="EG308" s="40"/>
      <c r="EH308" s="40"/>
      <c r="EI308" s="40"/>
      <c r="EJ308" s="40"/>
      <c r="EK308" s="40"/>
      <c r="EL308" s="40"/>
      <c r="EM308" s="40"/>
      <c r="EN308" s="40"/>
      <c r="EO308" s="40"/>
      <c r="EP308" s="40"/>
      <c r="EQ308" s="40"/>
      <c r="ER308" s="40"/>
      <c r="ES308" s="40"/>
      <c r="ET308" s="40"/>
      <c r="EU308" s="40"/>
      <c r="EV308" s="40"/>
      <c r="EW308" s="40"/>
      <c r="EX308" s="40"/>
      <c r="EY308" s="40"/>
      <c r="EZ308" s="40"/>
      <c r="FA308" s="40"/>
      <c r="FB308" s="40"/>
      <c r="FC308" s="40"/>
      <c r="FD308" s="40"/>
      <c r="FE308" s="40"/>
      <c r="FF308" s="40"/>
      <c r="FG308" s="40"/>
      <c r="FH308" s="40"/>
      <c r="FI308" s="40"/>
      <c r="FJ308" s="40"/>
      <c r="FK308" s="40"/>
      <c r="FL308" s="40"/>
      <c r="FM308" s="40"/>
      <c r="FN308" s="40"/>
      <c r="FO308" s="40"/>
      <c r="FP308" s="40"/>
      <c r="FQ308" s="40"/>
      <c r="FR308" s="40"/>
      <c r="FS308" s="40"/>
      <c r="FT308" s="40"/>
      <c r="FU308" s="40"/>
      <c r="FV308" s="40"/>
      <c r="FW308" s="40"/>
      <c r="FX308" s="40"/>
      <c r="FY308" s="40"/>
      <c r="FZ308" s="40"/>
      <c r="GA308" s="40"/>
      <c r="GB308" s="40"/>
      <c r="GC308" s="40"/>
      <c r="GD308" s="40"/>
      <c r="GE308" s="40"/>
      <c r="GF308" s="40"/>
      <c r="GG308" s="40"/>
      <c r="GH308" s="40"/>
    </row>
    <row r="309" spans="1:190" ht="14.25">
      <c r="A309" s="84"/>
      <c r="B309" s="31"/>
      <c r="C309" s="32"/>
      <c r="D309" s="73" t="s">
        <v>33</v>
      </c>
      <c r="E309" s="74" t="s">
        <v>34</v>
      </c>
      <c r="F309" s="30">
        <v>3000</v>
      </c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22"/>
      <c r="BW309" s="40"/>
      <c r="BX309" s="40"/>
      <c r="BY309" s="40"/>
      <c r="BZ309" s="40"/>
      <c r="CA309" s="40"/>
      <c r="CB309" s="40"/>
      <c r="CC309" s="40"/>
      <c r="CD309" s="40"/>
      <c r="CE309" s="40"/>
      <c r="CF309" s="40"/>
      <c r="CG309" s="40"/>
      <c r="CH309" s="40"/>
      <c r="CI309" s="40"/>
      <c r="CJ309" s="40"/>
      <c r="CK309" s="40"/>
      <c r="CL309" s="40"/>
      <c r="CM309" s="40"/>
      <c r="CN309" s="40"/>
      <c r="CO309" s="40"/>
      <c r="CP309" s="40"/>
      <c r="CQ309" s="40"/>
      <c r="CR309" s="40"/>
      <c r="CS309" s="40"/>
      <c r="CT309" s="40"/>
      <c r="CU309" s="40"/>
      <c r="CV309" s="40"/>
      <c r="CW309" s="40"/>
      <c r="CX309" s="40"/>
      <c r="CY309" s="40"/>
      <c r="CZ309" s="40"/>
      <c r="DA309" s="40"/>
      <c r="DB309" s="40"/>
      <c r="DC309" s="40"/>
      <c r="DD309" s="40"/>
      <c r="DE309" s="40"/>
      <c r="DF309" s="40"/>
      <c r="DG309" s="40"/>
      <c r="DH309" s="40"/>
      <c r="DI309" s="40"/>
      <c r="DJ309" s="40"/>
      <c r="DK309" s="40"/>
      <c r="DL309" s="40"/>
      <c r="DM309" s="40"/>
      <c r="DN309" s="40"/>
      <c r="DO309" s="40"/>
      <c r="DP309" s="40"/>
      <c r="DQ309" s="40"/>
      <c r="DR309" s="40"/>
      <c r="DS309" s="40"/>
      <c r="DT309" s="40"/>
      <c r="DU309" s="40"/>
      <c r="DV309" s="40"/>
      <c r="DW309" s="40"/>
      <c r="DX309" s="40"/>
      <c r="DY309" s="40"/>
      <c r="DZ309" s="40"/>
      <c r="EA309" s="40"/>
      <c r="EB309" s="40"/>
      <c r="EC309" s="40"/>
      <c r="ED309" s="40"/>
      <c r="EE309" s="40"/>
      <c r="EF309" s="40"/>
      <c r="EG309" s="40"/>
      <c r="EH309" s="40"/>
      <c r="EI309" s="40"/>
      <c r="EJ309" s="40"/>
      <c r="EK309" s="40"/>
      <c r="EL309" s="40"/>
      <c r="EM309" s="40"/>
      <c r="EN309" s="40"/>
      <c r="EO309" s="40"/>
      <c r="EP309" s="40"/>
      <c r="EQ309" s="40"/>
      <c r="ER309" s="40"/>
      <c r="ES309" s="40"/>
      <c r="ET309" s="40"/>
      <c r="EU309" s="40"/>
      <c r="EV309" s="40"/>
      <c r="EW309" s="40"/>
      <c r="EX309" s="40"/>
      <c r="EY309" s="40"/>
      <c r="EZ309" s="40"/>
      <c r="FA309" s="40"/>
      <c r="FB309" s="40"/>
      <c r="FC309" s="40"/>
      <c r="FD309" s="40"/>
      <c r="FE309" s="40"/>
      <c r="FF309" s="40"/>
      <c r="FG309" s="40"/>
      <c r="FH309" s="40"/>
      <c r="FI309" s="40"/>
      <c r="FJ309" s="40"/>
      <c r="FK309" s="40"/>
      <c r="FL309" s="40"/>
      <c r="FM309" s="40"/>
      <c r="FN309" s="40"/>
      <c r="FO309" s="40"/>
      <c r="FP309" s="40"/>
      <c r="FQ309" s="40"/>
      <c r="FR309" s="40"/>
      <c r="FS309" s="40"/>
      <c r="FT309" s="40"/>
      <c r="FU309" s="40"/>
      <c r="FV309" s="40"/>
      <c r="FW309" s="40"/>
      <c r="FX309" s="40"/>
      <c r="FY309" s="40"/>
      <c r="FZ309" s="40"/>
      <c r="GA309" s="40"/>
      <c r="GB309" s="40"/>
      <c r="GC309" s="40"/>
      <c r="GD309" s="40"/>
      <c r="GE309" s="40"/>
      <c r="GF309" s="40"/>
      <c r="GG309" s="40"/>
      <c r="GH309" s="40"/>
    </row>
    <row r="310" spans="1:190" ht="14.25">
      <c r="A310" s="84"/>
      <c r="B310" s="31"/>
      <c r="C310" s="32" t="s">
        <v>270</v>
      </c>
      <c r="D310" s="23" t="s">
        <v>271</v>
      </c>
      <c r="E310" s="24"/>
      <c r="F310" s="30">
        <f aca="true" t="shared" si="113" ref="F310:L310">SUM(F311:F311)</f>
        <v>19200</v>
      </c>
      <c r="G310" s="30">
        <f t="shared" si="113"/>
        <v>0</v>
      </c>
      <c r="H310" s="30">
        <f t="shared" si="113"/>
        <v>0</v>
      </c>
      <c r="I310" s="30">
        <f t="shared" si="113"/>
        <v>0</v>
      </c>
      <c r="J310" s="30">
        <f t="shared" si="113"/>
        <v>0</v>
      </c>
      <c r="K310" s="30">
        <f t="shared" si="113"/>
        <v>0</v>
      </c>
      <c r="L310" s="30">
        <f t="shared" si="113"/>
        <v>0</v>
      </c>
      <c r="M310" s="30">
        <f aca="true" t="shared" si="114" ref="M310:S310">SUM(M311:M311)</f>
        <v>0</v>
      </c>
      <c r="N310" s="30">
        <f t="shared" si="114"/>
        <v>0</v>
      </c>
      <c r="O310" s="30">
        <f t="shared" si="114"/>
        <v>0</v>
      </c>
      <c r="P310" s="30">
        <f t="shared" si="114"/>
        <v>0</v>
      </c>
      <c r="Q310" s="30">
        <f t="shared" si="114"/>
        <v>0</v>
      </c>
      <c r="R310" s="30">
        <f t="shared" si="114"/>
        <v>0</v>
      </c>
      <c r="S310" s="30">
        <f t="shared" si="114"/>
        <v>0</v>
      </c>
      <c r="T310" s="22">
        <f>IF(F310&lt;&gt;0,G310/F310,"")</f>
        <v>0</v>
      </c>
      <c r="BW310" s="40"/>
      <c r="BX310" s="40"/>
      <c r="BY310" s="40"/>
      <c r="BZ310" s="40"/>
      <c r="CA310" s="40"/>
      <c r="CB310" s="40"/>
      <c r="CC310" s="40"/>
      <c r="CD310" s="40"/>
      <c r="CE310" s="40"/>
      <c r="CF310" s="40"/>
      <c r="CG310" s="40"/>
      <c r="CH310" s="40"/>
      <c r="CI310" s="40"/>
      <c r="CJ310" s="40"/>
      <c r="CK310" s="40"/>
      <c r="CL310" s="40"/>
      <c r="CM310" s="40"/>
      <c r="CN310" s="40"/>
      <c r="CO310" s="40"/>
      <c r="CP310" s="40"/>
      <c r="CQ310" s="40"/>
      <c r="CR310" s="40"/>
      <c r="CS310" s="40"/>
      <c r="CT310" s="40"/>
      <c r="CU310" s="40"/>
      <c r="CV310" s="40"/>
      <c r="CW310" s="40"/>
      <c r="CX310" s="40"/>
      <c r="CY310" s="40"/>
      <c r="CZ310" s="40"/>
      <c r="DA310" s="40"/>
      <c r="DB310" s="40"/>
      <c r="DC310" s="40"/>
      <c r="DD310" s="40"/>
      <c r="DE310" s="40"/>
      <c r="DF310" s="40"/>
      <c r="DG310" s="40"/>
      <c r="DH310" s="40"/>
      <c r="DI310" s="40"/>
      <c r="DJ310" s="40"/>
      <c r="DK310" s="40"/>
      <c r="DL310" s="40"/>
      <c r="DM310" s="40"/>
      <c r="DN310" s="40"/>
      <c r="DO310" s="40"/>
      <c r="DP310" s="40"/>
      <c r="DQ310" s="40"/>
      <c r="DR310" s="40"/>
      <c r="DS310" s="40"/>
      <c r="DT310" s="40"/>
      <c r="DU310" s="40"/>
      <c r="DV310" s="40"/>
      <c r="DW310" s="40"/>
      <c r="DX310" s="40"/>
      <c r="DY310" s="40"/>
      <c r="DZ310" s="40"/>
      <c r="EA310" s="40"/>
      <c r="EB310" s="40"/>
      <c r="EC310" s="40"/>
      <c r="ED310" s="40"/>
      <c r="EE310" s="40"/>
      <c r="EF310" s="40"/>
      <c r="EG310" s="40"/>
      <c r="EH310" s="40"/>
      <c r="EI310" s="40"/>
      <c r="EJ310" s="40"/>
      <c r="EK310" s="40"/>
      <c r="EL310" s="40"/>
      <c r="EM310" s="40"/>
      <c r="EN310" s="40"/>
      <c r="EO310" s="40"/>
      <c r="EP310" s="40"/>
      <c r="EQ310" s="40"/>
      <c r="ER310" s="40"/>
      <c r="ES310" s="40"/>
      <c r="ET310" s="40"/>
      <c r="EU310" s="40"/>
      <c r="EV310" s="40"/>
      <c r="EW310" s="40"/>
      <c r="EX310" s="40"/>
      <c r="EY310" s="40"/>
      <c r="EZ310" s="40"/>
      <c r="FA310" s="40"/>
      <c r="FB310" s="40"/>
      <c r="FC310" s="40"/>
      <c r="FD310" s="40"/>
      <c r="FE310" s="40"/>
      <c r="FF310" s="40"/>
      <c r="FG310" s="40"/>
      <c r="FH310" s="40"/>
      <c r="FI310" s="40"/>
      <c r="FJ310" s="40"/>
      <c r="FK310" s="40"/>
      <c r="FL310" s="40"/>
      <c r="FM310" s="40"/>
      <c r="FN310" s="40"/>
      <c r="FO310" s="40"/>
      <c r="FP310" s="40"/>
      <c r="FQ310" s="40"/>
      <c r="FR310" s="40"/>
      <c r="FS310" s="40"/>
      <c r="FT310" s="40"/>
      <c r="FU310" s="40"/>
      <c r="FV310" s="40"/>
      <c r="FW310" s="40"/>
      <c r="FX310" s="40"/>
      <c r="FY310" s="40"/>
      <c r="FZ310" s="40"/>
      <c r="GA310" s="40"/>
      <c r="GB310" s="40"/>
      <c r="GC310" s="40"/>
      <c r="GD310" s="40"/>
      <c r="GE310" s="40"/>
      <c r="GF310" s="40"/>
      <c r="GG310" s="40"/>
      <c r="GH310" s="40"/>
    </row>
    <row r="311" spans="1:190" ht="14.25">
      <c r="A311" s="84"/>
      <c r="B311" s="31"/>
      <c r="C311" s="32"/>
      <c r="D311" s="23" t="s">
        <v>33</v>
      </c>
      <c r="E311" s="24" t="s">
        <v>34</v>
      </c>
      <c r="F311" s="30">
        <v>19200</v>
      </c>
      <c r="G311" s="30">
        <v>0</v>
      </c>
      <c r="H311" s="30">
        <v>0</v>
      </c>
      <c r="I311" s="30">
        <v>0</v>
      </c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22">
        <f>IF(F311&lt;&gt;0,G311/F311,"")</f>
        <v>0</v>
      </c>
      <c r="BW311" s="40"/>
      <c r="BX311" s="40"/>
      <c r="BY311" s="40"/>
      <c r="BZ311" s="40"/>
      <c r="CA311" s="40"/>
      <c r="CB311" s="40"/>
      <c r="CC311" s="40"/>
      <c r="CD311" s="40"/>
      <c r="CE311" s="40"/>
      <c r="CF311" s="40"/>
      <c r="CG311" s="40"/>
      <c r="CH311" s="40"/>
      <c r="CI311" s="40"/>
      <c r="CJ311" s="40"/>
      <c r="CK311" s="40"/>
      <c r="CL311" s="40"/>
      <c r="CM311" s="40"/>
      <c r="CN311" s="40"/>
      <c r="CO311" s="40"/>
      <c r="CP311" s="40"/>
      <c r="CQ311" s="40"/>
      <c r="CR311" s="40"/>
      <c r="CS311" s="40"/>
      <c r="CT311" s="40"/>
      <c r="CU311" s="40"/>
      <c r="CV311" s="40"/>
      <c r="CW311" s="40"/>
      <c r="CX311" s="40"/>
      <c r="CY311" s="40"/>
      <c r="CZ311" s="40"/>
      <c r="DA311" s="40"/>
      <c r="DB311" s="40"/>
      <c r="DC311" s="40"/>
      <c r="DD311" s="40"/>
      <c r="DE311" s="40"/>
      <c r="DF311" s="40"/>
      <c r="DG311" s="40"/>
      <c r="DH311" s="40"/>
      <c r="DI311" s="40"/>
      <c r="DJ311" s="40"/>
      <c r="DK311" s="40"/>
      <c r="DL311" s="40"/>
      <c r="DM311" s="40"/>
      <c r="DN311" s="40"/>
      <c r="DO311" s="40"/>
      <c r="DP311" s="40"/>
      <c r="DQ311" s="40"/>
      <c r="DR311" s="40"/>
      <c r="DS311" s="40"/>
      <c r="DT311" s="40"/>
      <c r="DU311" s="40"/>
      <c r="DV311" s="40"/>
      <c r="DW311" s="40"/>
      <c r="DX311" s="40"/>
      <c r="DY311" s="40"/>
      <c r="DZ311" s="40"/>
      <c r="EA311" s="40"/>
      <c r="EB311" s="40"/>
      <c r="EC311" s="40"/>
      <c r="ED311" s="40"/>
      <c r="EE311" s="40"/>
      <c r="EF311" s="40"/>
      <c r="EG311" s="40"/>
      <c r="EH311" s="40"/>
      <c r="EI311" s="40"/>
      <c r="EJ311" s="40"/>
      <c r="EK311" s="40"/>
      <c r="EL311" s="40"/>
      <c r="EM311" s="40"/>
      <c r="EN311" s="40"/>
      <c r="EO311" s="40"/>
      <c r="EP311" s="40"/>
      <c r="EQ311" s="40"/>
      <c r="ER311" s="40"/>
      <c r="ES311" s="40"/>
      <c r="ET311" s="40"/>
      <c r="EU311" s="40"/>
      <c r="EV311" s="40"/>
      <c r="EW311" s="40"/>
      <c r="EX311" s="40"/>
      <c r="EY311" s="40"/>
      <c r="EZ311" s="40"/>
      <c r="FA311" s="40"/>
      <c r="FB311" s="40"/>
      <c r="FC311" s="40"/>
      <c r="FD311" s="40"/>
      <c r="FE311" s="40"/>
      <c r="FF311" s="40"/>
      <c r="FG311" s="40"/>
      <c r="FH311" s="40"/>
      <c r="FI311" s="40"/>
      <c r="FJ311" s="40"/>
      <c r="FK311" s="40"/>
      <c r="FL311" s="40"/>
      <c r="FM311" s="40"/>
      <c r="FN311" s="40"/>
      <c r="FO311" s="40"/>
      <c r="FP311" s="40"/>
      <c r="FQ311" s="40"/>
      <c r="FR311" s="40"/>
      <c r="FS311" s="40"/>
      <c r="FT311" s="40"/>
      <c r="FU311" s="40"/>
      <c r="FV311" s="40"/>
      <c r="FW311" s="40"/>
      <c r="FX311" s="40"/>
      <c r="FY311" s="40"/>
      <c r="FZ311" s="40"/>
      <c r="GA311" s="40"/>
      <c r="GB311" s="40"/>
      <c r="GC311" s="40"/>
      <c r="GD311" s="40"/>
      <c r="GE311" s="40"/>
      <c r="GF311" s="40"/>
      <c r="GG311" s="40"/>
      <c r="GH311" s="40"/>
    </row>
    <row r="312" spans="1:190" ht="15">
      <c r="A312" s="84"/>
      <c r="B312" s="26">
        <v>926</v>
      </c>
      <c r="C312" s="32"/>
      <c r="D312" s="28" t="s">
        <v>233</v>
      </c>
      <c r="E312" s="32"/>
      <c r="F312" s="30">
        <f aca="true" t="shared" si="115" ref="F312:Q312">SUM(F313,F318)</f>
        <v>2178731</v>
      </c>
      <c r="G312" s="30">
        <f t="shared" si="115"/>
        <v>2086000</v>
      </c>
      <c r="H312" s="30">
        <f t="shared" si="115"/>
        <v>2086000</v>
      </c>
      <c r="I312" s="30">
        <f t="shared" si="115"/>
        <v>2086000</v>
      </c>
      <c r="J312" s="30">
        <f t="shared" si="115"/>
        <v>0</v>
      </c>
      <c r="K312" s="30">
        <f t="shared" si="115"/>
        <v>0</v>
      </c>
      <c r="L312" s="30">
        <f t="shared" si="115"/>
        <v>0</v>
      </c>
      <c r="M312" s="30">
        <f t="shared" si="115"/>
        <v>0</v>
      </c>
      <c r="N312" s="30">
        <f t="shared" si="115"/>
        <v>0</v>
      </c>
      <c r="O312" s="30">
        <f t="shared" si="115"/>
        <v>0</v>
      </c>
      <c r="P312" s="30">
        <f t="shared" si="115"/>
        <v>0</v>
      </c>
      <c r="Q312" s="30">
        <f t="shared" si="115"/>
        <v>0</v>
      </c>
      <c r="R312" s="30"/>
      <c r="S312" s="30">
        <f>SUM(S313,S318)</f>
        <v>0</v>
      </c>
      <c r="T312" s="22">
        <f t="shared" si="105"/>
        <v>0.9574380683067345</v>
      </c>
      <c r="BW312" s="40"/>
      <c r="BX312" s="40"/>
      <c r="BY312" s="40"/>
      <c r="BZ312" s="40"/>
      <c r="CA312" s="40"/>
      <c r="CB312" s="40"/>
      <c r="CC312" s="40"/>
      <c r="CD312" s="40"/>
      <c r="CE312" s="40"/>
      <c r="CF312" s="40"/>
      <c r="CG312" s="40"/>
      <c r="CH312" s="40"/>
      <c r="CI312" s="40"/>
      <c r="CJ312" s="40"/>
      <c r="CK312" s="40"/>
      <c r="CL312" s="40"/>
      <c r="CM312" s="40"/>
      <c r="CN312" s="40"/>
      <c r="CO312" s="40"/>
      <c r="CP312" s="40"/>
      <c r="CQ312" s="40"/>
      <c r="CR312" s="40"/>
      <c r="CS312" s="40"/>
      <c r="CT312" s="40"/>
      <c r="CU312" s="40"/>
      <c r="CV312" s="40"/>
      <c r="CW312" s="40"/>
      <c r="CX312" s="40"/>
      <c r="CY312" s="40"/>
      <c r="CZ312" s="40"/>
      <c r="DA312" s="40"/>
      <c r="DB312" s="40"/>
      <c r="DC312" s="40"/>
      <c r="DD312" s="40"/>
      <c r="DE312" s="40"/>
      <c r="DF312" s="40"/>
      <c r="DG312" s="40"/>
      <c r="DH312" s="40"/>
      <c r="DI312" s="40"/>
      <c r="DJ312" s="40"/>
      <c r="DK312" s="40"/>
      <c r="DL312" s="40"/>
      <c r="DM312" s="40"/>
      <c r="DN312" s="40"/>
      <c r="DO312" s="40"/>
      <c r="DP312" s="40"/>
      <c r="DQ312" s="40"/>
      <c r="DR312" s="40"/>
      <c r="DS312" s="40"/>
      <c r="DT312" s="40"/>
      <c r="DU312" s="40"/>
      <c r="DV312" s="40"/>
      <c r="DW312" s="40"/>
      <c r="DX312" s="40"/>
      <c r="DY312" s="40"/>
      <c r="DZ312" s="40"/>
      <c r="EA312" s="40"/>
      <c r="EB312" s="40"/>
      <c r="EC312" s="40"/>
      <c r="ED312" s="40"/>
      <c r="EE312" s="40"/>
      <c r="EF312" s="40"/>
      <c r="EG312" s="40"/>
      <c r="EH312" s="40"/>
      <c r="EI312" s="40"/>
      <c r="EJ312" s="40"/>
      <c r="EK312" s="40"/>
      <c r="EL312" s="40"/>
      <c r="EM312" s="40"/>
      <c r="EN312" s="40"/>
      <c r="EO312" s="40"/>
      <c r="EP312" s="40"/>
      <c r="EQ312" s="40"/>
      <c r="ER312" s="40"/>
      <c r="ES312" s="40"/>
      <c r="ET312" s="40"/>
      <c r="EU312" s="40"/>
      <c r="EV312" s="40"/>
      <c r="EW312" s="40"/>
      <c r="EX312" s="40"/>
      <c r="EY312" s="40"/>
      <c r="EZ312" s="40"/>
      <c r="FA312" s="40"/>
      <c r="FB312" s="40"/>
      <c r="FC312" s="40"/>
      <c r="FD312" s="40"/>
      <c r="FE312" s="40"/>
      <c r="FF312" s="40"/>
      <c r="FG312" s="40"/>
      <c r="FH312" s="40"/>
      <c r="FI312" s="40"/>
      <c r="FJ312" s="40"/>
      <c r="FK312" s="40"/>
      <c r="FL312" s="40"/>
      <c r="FM312" s="40"/>
      <c r="FN312" s="40"/>
      <c r="FO312" s="40"/>
      <c r="FP312" s="40"/>
      <c r="FQ312" s="40"/>
      <c r="FR312" s="40"/>
      <c r="FS312" s="40"/>
      <c r="FT312" s="40"/>
      <c r="FU312" s="40"/>
      <c r="FV312" s="40"/>
      <c r="FW312" s="40"/>
      <c r="FX312" s="40"/>
      <c r="FY312" s="40"/>
      <c r="FZ312" s="40"/>
      <c r="GA312" s="40"/>
      <c r="GB312" s="40"/>
      <c r="GC312" s="40"/>
      <c r="GD312" s="40"/>
      <c r="GE312" s="40"/>
      <c r="GF312" s="40"/>
      <c r="GG312" s="40"/>
      <c r="GH312" s="40"/>
    </row>
    <row r="313" spans="1:190" ht="15">
      <c r="A313" s="84"/>
      <c r="B313" s="26"/>
      <c r="C313" s="32" t="s">
        <v>234</v>
      </c>
      <c r="D313" s="28" t="s">
        <v>235</v>
      </c>
      <c r="E313" s="32"/>
      <c r="F313" s="30">
        <f>SUM(F314:F317)</f>
        <v>2177501</v>
      </c>
      <c r="G313" s="30">
        <f aca="true" t="shared" si="116" ref="G313:S313">SUM(G314:G317)</f>
        <v>2086000</v>
      </c>
      <c r="H313" s="30">
        <f t="shared" si="116"/>
        <v>2086000</v>
      </c>
      <c r="I313" s="30">
        <f t="shared" si="116"/>
        <v>2086000</v>
      </c>
      <c r="J313" s="30">
        <f t="shared" si="116"/>
        <v>0</v>
      </c>
      <c r="K313" s="30">
        <f t="shared" si="116"/>
        <v>0</v>
      </c>
      <c r="L313" s="30">
        <f t="shared" si="116"/>
        <v>0</v>
      </c>
      <c r="M313" s="30">
        <f t="shared" si="116"/>
        <v>0</v>
      </c>
      <c r="N313" s="30">
        <f t="shared" si="116"/>
        <v>0</v>
      </c>
      <c r="O313" s="30">
        <f t="shared" si="116"/>
        <v>0</v>
      </c>
      <c r="P313" s="30">
        <f t="shared" si="116"/>
        <v>0</v>
      </c>
      <c r="Q313" s="30">
        <f t="shared" si="116"/>
        <v>0</v>
      </c>
      <c r="R313" s="30">
        <f t="shared" si="116"/>
        <v>0</v>
      </c>
      <c r="S313" s="30">
        <f t="shared" si="116"/>
        <v>0</v>
      </c>
      <c r="T313" s="22">
        <f t="shared" si="105"/>
        <v>0.957978894154354</v>
      </c>
      <c r="BW313" s="40"/>
      <c r="BX313" s="40"/>
      <c r="BY313" s="40"/>
      <c r="BZ313" s="40"/>
      <c r="CA313" s="40"/>
      <c r="CB313" s="40"/>
      <c r="CC313" s="40"/>
      <c r="CD313" s="40"/>
      <c r="CE313" s="40"/>
      <c r="CF313" s="40"/>
      <c r="CG313" s="40"/>
      <c r="CH313" s="40"/>
      <c r="CI313" s="40"/>
      <c r="CJ313" s="40"/>
      <c r="CK313" s="40"/>
      <c r="CL313" s="40"/>
      <c r="CM313" s="40"/>
      <c r="CN313" s="40"/>
      <c r="CO313" s="40"/>
      <c r="CP313" s="40"/>
      <c r="CQ313" s="40"/>
      <c r="CR313" s="40"/>
      <c r="CS313" s="40"/>
      <c r="CT313" s="40"/>
      <c r="CU313" s="40"/>
      <c r="CV313" s="40"/>
      <c r="CW313" s="40"/>
      <c r="CX313" s="40"/>
      <c r="CY313" s="40"/>
      <c r="CZ313" s="40"/>
      <c r="DA313" s="40"/>
      <c r="DB313" s="40"/>
      <c r="DC313" s="40"/>
      <c r="DD313" s="40"/>
      <c r="DE313" s="40"/>
      <c r="DF313" s="40"/>
      <c r="DG313" s="40"/>
      <c r="DH313" s="40"/>
      <c r="DI313" s="40"/>
      <c r="DJ313" s="40"/>
      <c r="DK313" s="40"/>
      <c r="DL313" s="40"/>
      <c r="DM313" s="40"/>
      <c r="DN313" s="40"/>
      <c r="DO313" s="40"/>
      <c r="DP313" s="40"/>
      <c r="DQ313" s="40"/>
      <c r="DR313" s="40"/>
      <c r="DS313" s="40"/>
      <c r="DT313" s="40"/>
      <c r="DU313" s="40"/>
      <c r="DV313" s="40"/>
      <c r="DW313" s="40"/>
      <c r="DX313" s="40"/>
      <c r="DY313" s="40"/>
      <c r="DZ313" s="40"/>
      <c r="EA313" s="40"/>
      <c r="EB313" s="40"/>
      <c r="EC313" s="40"/>
      <c r="ED313" s="40"/>
      <c r="EE313" s="40"/>
      <c r="EF313" s="40"/>
      <c r="EG313" s="40"/>
      <c r="EH313" s="40"/>
      <c r="EI313" s="40"/>
      <c r="EJ313" s="40"/>
      <c r="EK313" s="40"/>
      <c r="EL313" s="40"/>
      <c r="EM313" s="40"/>
      <c r="EN313" s="40"/>
      <c r="EO313" s="40"/>
      <c r="EP313" s="40"/>
      <c r="EQ313" s="40"/>
      <c r="ER313" s="40"/>
      <c r="ES313" s="40"/>
      <c r="ET313" s="40"/>
      <c r="EU313" s="40"/>
      <c r="EV313" s="40"/>
      <c r="EW313" s="40"/>
      <c r="EX313" s="40"/>
      <c r="EY313" s="40"/>
      <c r="EZ313" s="40"/>
      <c r="FA313" s="40"/>
      <c r="FB313" s="40"/>
      <c r="FC313" s="40"/>
      <c r="FD313" s="40"/>
      <c r="FE313" s="40"/>
      <c r="FF313" s="40"/>
      <c r="FG313" s="40"/>
      <c r="FH313" s="40"/>
      <c r="FI313" s="40"/>
      <c r="FJ313" s="40"/>
      <c r="FK313" s="40"/>
      <c r="FL313" s="40"/>
      <c r="FM313" s="40"/>
      <c r="FN313" s="40"/>
      <c r="FO313" s="40"/>
      <c r="FP313" s="40"/>
      <c r="FQ313" s="40"/>
      <c r="FR313" s="40"/>
      <c r="FS313" s="40"/>
      <c r="FT313" s="40"/>
      <c r="FU313" s="40"/>
      <c r="FV313" s="40"/>
      <c r="FW313" s="40"/>
      <c r="FX313" s="40"/>
      <c r="FY313" s="40"/>
      <c r="FZ313" s="40"/>
      <c r="GA313" s="40"/>
      <c r="GB313" s="40"/>
      <c r="GC313" s="40"/>
      <c r="GD313" s="40"/>
      <c r="GE313" s="40"/>
      <c r="GF313" s="40"/>
      <c r="GG313" s="40"/>
      <c r="GH313" s="40"/>
    </row>
    <row r="314" spans="1:190" ht="76.5">
      <c r="A314" s="84"/>
      <c r="B314" s="26"/>
      <c r="C314" s="32"/>
      <c r="D314" s="23" t="s">
        <v>54</v>
      </c>
      <c r="E314" s="24" t="s">
        <v>55</v>
      </c>
      <c r="F314" s="30">
        <v>102450</v>
      </c>
      <c r="G314" s="21">
        <f>SUM(H314+M314)</f>
        <v>180000</v>
      </c>
      <c r="H314" s="21">
        <f>SUM(I314:L314)</f>
        <v>180000</v>
      </c>
      <c r="I314" s="30">
        <v>180000</v>
      </c>
      <c r="J314" s="30"/>
      <c r="K314" s="30"/>
      <c r="L314" s="30"/>
      <c r="M314" s="21">
        <f>SUM(N314:S314)</f>
        <v>0</v>
      </c>
      <c r="N314" s="30"/>
      <c r="O314" s="30"/>
      <c r="P314" s="30"/>
      <c r="Q314" s="30"/>
      <c r="R314" s="30"/>
      <c r="S314" s="30"/>
      <c r="T314" s="22">
        <f>IF(F314&lt;&gt;0,G314/F314,"")</f>
        <v>1.7569546120058566</v>
      </c>
      <c r="BW314" s="40"/>
      <c r="BX314" s="40"/>
      <c r="BY314" s="40"/>
      <c r="BZ314" s="40"/>
      <c r="CA314" s="40"/>
      <c r="CB314" s="40"/>
      <c r="CC314" s="40"/>
      <c r="CD314" s="40"/>
      <c r="CE314" s="40"/>
      <c r="CF314" s="40"/>
      <c r="CG314" s="40"/>
      <c r="CH314" s="40"/>
      <c r="CI314" s="40"/>
      <c r="CJ314" s="40"/>
      <c r="CK314" s="40"/>
      <c r="CL314" s="40"/>
      <c r="CM314" s="40"/>
      <c r="CN314" s="40"/>
      <c r="CO314" s="40"/>
      <c r="CP314" s="40"/>
      <c r="CQ314" s="40"/>
      <c r="CR314" s="40"/>
      <c r="CS314" s="40"/>
      <c r="CT314" s="40"/>
      <c r="CU314" s="40"/>
      <c r="CV314" s="40"/>
      <c r="CW314" s="40"/>
      <c r="CX314" s="40"/>
      <c r="CY314" s="40"/>
      <c r="CZ314" s="40"/>
      <c r="DA314" s="40"/>
      <c r="DB314" s="40"/>
      <c r="DC314" s="40"/>
      <c r="DD314" s="40"/>
      <c r="DE314" s="40"/>
      <c r="DF314" s="40"/>
      <c r="DG314" s="40"/>
      <c r="DH314" s="40"/>
      <c r="DI314" s="40"/>
      <c r="DJ314" s="40"/>
      <c r="DK314" s="40"/>
      <c r="DL314" s="40"/>
      <c r="DM314" s="40"/>
      <c r="DN314" s="40"/>
      <c r="DO314" s="40"/>
      <c r="DP314" s="40"/>
      <c r="DQ314" s="40"/>
      <c r="DR314" s="40"/>
      <c r="DS314" s="40"/>
      <c r="DT314" s="40"/>
      <c r="DU314" s="40"/>
      <c r="DV314" s="40"/>
      <c r="DW314" s="40"/>
      <c r="DX314" s="40"/>
      <c r="DY314" s="40"/>
      <c r="DZ314" s="40"/>
      <c r="EA314" s="40"/>
      <c r="EB314" s="40"/>
      <c r="EC314" s="40"/>
      <c r="ED314" s="40"/>
      <c r="EE314" s="40"/>
      <c r="EF314" s="40"/>
      <c r="EG314" s="40"/>
      <c r="EH314" s="40"/>
      <c r="EI314" s="40"/>
      <c r="EJ314" s="40"/>
      <c r="EK314" s="40"/>
      <c r="EL314" s="40"/>
      <c r="EM314" s="40"/>
      <c r="EN314" s="40"/>
      <c r="EO314" s="40"/>
      <c r="EP314" s="40"/>
      <c r="EQ314" s="40"/>
      <c r="ER314" s="40"/>
      <c r="ES314" s="40"/>
      <c r="ET314" s="40"/>
      <c r="EU314" s="40"/>
      <c r="EV314" s="40"/>
      <c r="EW314" s="40"/>
      <c r="EX314" s="40"/>
      <c r="EY314" s="40"/>
      <c r="EZ314" s="40"/>
      <c r="FA314" s="40"/>
      <c r="FB314" s="40"/>
      <c r="FC314" s="40"/>
      <c r="FD314" s="40"/>
      <c r="FE314" s="40"/>
      <c r="FF314" s="40"/>
      <c r="FG314" s="40"/>
      <c r="FH314" s="40"/>
      <c r="FI314" s="40"/>
      <c r="FJ314" s="40"/>
      <c r="FK314" s="40"/>
      <c r="FL314" s="40"/>
      <c r="FM314" s="40"/>
      <c r="FN314" s="40"/>
      <c r="FO314" s="40"/>
      <c r="FP314" s="40"/>
      <c r="FQ314" s="40"/>
      <c r="FR314" s="40"/>
      <c r="FS314" s="40"/>
      <c r="FT314" s="40"/>
      <c r="FU314" s="40"/>
      <c r="FV314" s="40"/>
      <c r="FW314" s="40"/>
      <c r="FX314" s="40"/>
      <c r="FY314" s="40"/>
      <c r="FZ314" s="40"/>
      <c r="GA314" s="40"/>
      <c r="GB314" s="40"/>
      <c r="GC314" s="40"/>
      <c r="GD314" s="40"/>
      <c r="GE314" s="40"/>
      <c r="GF314" s="40"/>
      <c r="GG314" s="40"/>
      <c r="GH314" s="40"/>
    </row>
    <row r="315" spans="1:190" ht="15">
      <c r="A315" s="84"/>
      <c r="B315" s="26"/>
      <c r="C315" s="32"/>
      <c r="D315" s="28" t="s">
        <v>159</v>
      </c>
      <c r="E315" s="32" t="s">
        <v>160</v>
      </c>
      <c r="F315" s="30">
        <v>2064051</v>
      </c>
      <c r="G315" s="21">
        <f>SUM(H315+M315)</f>
        <v>1900000</v>
      </c>
      <c r="H315" s="21">
        <f>SUM(I315:L315)</f>
        <v>1900000</v>
      </c>
      <c r="I315" s="30">
        <v>1900000</v>
      </c>
      <c r="J315" s="30"/>
      <c r="K315" s="30"/>
      <c r="L315" s="30"/>
      <c r="M315" s="21">
        <f>SUM(N315:S315)</f>
        <v>0</v>
      </c>
      <c r="N315" s="30"/>
      <c r="O315" s="30"/>
      <c r="P315" s="30"/>
      <c r="Q315" s="30"/>
      <c r="R315" s="30"/>
      <c r="S315" s="30"/>
      <c r="T315" s="22">
        <f t="shared" si="105"/>
        <v>0.9205198902546498</v>
      </c>
      <c r="BW315" s="40"/>
      <c r="BX315" s="40"/>
      <c r="BY315" s="40"/>
      <c r="BZ315" s="40"/>
      <c r="CA315" s="40"/>
      <c r="CB315" s="40"/>
      <c r="CC315" s="40"/>
      <c r="CD315" s="40"/>
      <c r="CE315" s="40"/>
      <c r="CF315" s="40"/>
      <c r="CG315" s="40"/>
      <c r="CH315" s="40"/>
      <c r="CI315" s="40"/>
      <c r="CJ315" s="40"/>
      <c r="CK315" s="40"/>
      <c r="CL315" s="40"/>
      <c r="CM315" s="40"/>
      <c r="CN315" s="40"/>
      <c r="CO315" s="40"/>
      <c r="CP315" s="40"/>
      <c r="CQ315" s="40"/>
      <c r="CR315" s="40"/>
      <c r="CS315" s="40"/>
      <c r="CT315" s="40"/>
      <c r="CU315" s="40"/>
      <c r="CV315" s="40"/>
      <c r="CW315" s="40"/>
      <c r="CX315" s="40"/>
      <c r="CY315" s="40"/>
      <c r="CZ315" s="40"/>
      <c r="DA315" s="40"/>
      <c r="DB315" s="40"/>
      <c r="DC315" s="40"/>
      <c r="DD315" s="40"/>
      <c r="DE315" s="40"/>
      <c r="DF315" s="40"/>
      <c r="DG315" s="40"/>
      <c r="DH315" s="40"/>
      <c r="DI315" s="40"/>
      <c r="DJ315" s="40"/>
      <c r="DK315" s="40"/>
      <c r="DL315" s="40"/>
      <c r="DM315" s="40"/>
      <c r="DN315" s="40"/>
      <c r="DO315" s="40"/>
      <c r="DP315" s="40"/>
      <c r="DQ315" s="40"/>
      <c r="DR315" s="40"/>
      <c r="DS315" s="40"/>
      <c r="DT315" s="40"/>
      <c r="DU315" s="40"/>
      <c r="DV315" s="40"/>
      <c r="DW315" s="40"/>
      <c r="DX315" s="40"/>
      <c r="DY315" s="40"/>
      <c r="DZ315" s="40"/>
      <c r="EA315" s="40"/>
      <c r="EB315" s="40"/>
      <c r="EC315" s="40"/>
      <c r="ED315" s="40"/>
      <c r="EE315" s="40"/>
      <c r="EF315" s="40"/>
      <c r="EG315" s="40"/>
      <c r="EH315" s="40"/>
      <c r="EI315" s="40"/>
      <c r="EJ315" s="40"/>
      <c r="EK315" s="40"/>
      <c r="EL315" s="40"/>
      <c r="EM315" s="40"/>
      <c r="EN315" s="40"/>
      <c r="EO315" s="40"/>
      <c r="EP315" s="40"/>
      <c r="EQ315" s="40"/>
      <c r="ER315" s="40"/>
      <c r="ES315" s="40"/>
      <c r="ET315" s="40"/>
      <c r="EU315" s="40"/>
      <c r="EV315" s="40"/>
      <c r="EW315" s="40"/>
      <c r="EX315" s="40"/>
      <c r="EY315" s="40"/>
      <c r="EZ315" s="40"/>
      <c r="FA315" s="40"/>
      <c r="FB315" s="40"/>
      <c r="FC315" s="40"/>
      <c r="FD315" s="40"/>
      <c r="FE315" s="40"/>
      <c r="FF315" s="40"/>
      <c r="FG315" s="40"/>
      <c r="FH315" s="40"/>
      <c r="FI315" s="40"/>
      <c r="FJ315" s="40"/>
      <c r="FK315" s="40"/>
      <c r="FL315" s="40"/>
      <c r="FM315" s="40"/>
      <c r="FN315" s="40"/>
      <c r="FO315" s="40"/>
      <c r="FP315" s="40"/>
      <c r="FQ315" s="40"/>
      <c r="FR315" s="40"/>
      <c r="FS315" s="40"/>
      <c r="FT315" s="40"/>
      <c r="FU315" s="40"/>
      <c r="FV315" s="40"/>
      <c r="FW315" s="40"/>
      <c r="FX315" s="40"/>
      <c r="FY315" s="40"/>
      <c r="FZ315" s="40"/>
      <c r="GA315" s="40"/>
      <c r="GB315" s="40"/>
      <c r="GC315" s="40"/>
      <c r="GD315" s="40"/>
      <c r="GE315" s="40"/>
      <c r="GF315" s="40"/>
      <c r="GG315" s="40"/>
      <c r="GH315" s="40"/>
    </row>
    <row r="316" spans="1:190" ht="15">
      <c r="A316" s="84"/>
      <c r="B316" s="26"/>
      <c r="C316" s="32"/>
      <c r="D316" s="28" t="s">
        <v>76</v>
      </c>
      <c r="E316" s="32" t="s">
        <v>59</v>
      </c>
      <c r="F316" s="30">
        <v>3000</v>
      </c>
      <c r="G316" s="21">
        <f>SUM(H316+M316)</f>
        <v>3000</v>
      </c>
      <c r="H316" s="21">
        <f>SUM(I316:L316)</f>
        <v>3000</v>
      </c>
      <c r="I316" s="30">
        <v>3000</v>
      </c>
      <c r="J316" s="30"/>
      <c r="K316" s="30"/>
      <c r="L316" s="30"/>
      <c r="M316" s="21">
        <f>SUM(N316:S316)</f>
        <v>0</v>
      </c>
      <c r="N316" s="30"/>
      <c r="O316" s="30"/>
      <c r="P316" s="30"/>
      <c r="Q316" s="30"/>
      <c r="R316" s="30"/>
      <c r="S316" s="30"/>
      <c r="T316" s="22">
        <f t="shared" si="105"/>
        <v>1</v>
      </c>
      <c r="BW316" s="40"/>
      <c r="BX316" s="40"/>
      <c r="BY316" s="40"/>
      <c r="BZ316" s="40"/>
      <c r="CA316" s="40"/>
      <c r="CB316" s="40"/>
      <c r="CC316" s="40"/>
      <c r="CD316" s="40"/>
      <c r="CE316" s="40"/>
      <c r="CF316" s="40"/>
      <c r="CG316" s="40"/>
      <c r="CH316" s="40"/>
      <c r="CI316" s="40"/>
      <c r="CJ316" s="40"/>
      <c r="CK316" s="40"/>
      <c r="CL316" s="40"/>
      <c r="CM316" s="40"/>
      <c r="CN316" s="40"/>
      <c r="CO316" s="40"/>
      <c r="CP316" s="40"/>
      <c r="CQ316" s="40"/>
      <c r="CR316" s="40"/>
      <c r="CS316" s="40"/>
      <c r="CT316" s="40"/>
      <c r="CU316" s="40"/>
      <c r="CV316" s="40"/>
      <c r="CW316" s="40"/>
      <c r="CX316" s="40"/>
      <c r="CY316" s="40"/>
      <c r="CZ316" s="40"/>
      <c r="DA316" s="40"/>
      <c r="DB316" s="40"/>
      <c r="DC316" s="40"/>
      <c r="DD316" s="40"/>
      <c r="DE316" s="40"/>
      <c r="DF316" s="40"/>
      <c r="DG316" s="40"/>
      <c r="DH316" s="40"/>
      <c r="DI316" s="40"/>
      <c r="DJ316" s="40"/>
      <c r="DK316" s="40"/>
      <c r="DL316" s="40"/>
      <c r="DM316" s="40"/>
      <c r="DN316" s="40"/>
      <c r="DO316" s="40"/>
      <c r="DP316" s="40"/>
      <c r="DQ316" s="40"/>
      <c r="DR316" s="40"/>
      <c r="DS316" s="40"/>
      <c r="DT316" s="40"/>
      <c r="DU316" s="40"/>
      <c r="DV316" s="40"/>
      <c r="DW316" s="40"/>
      <c r="DX316" s="40"/>
      <c r="DY316" s="40"/>
      <c r="DZ316" s="40"/>
      <c r="EA316" s="40"/>
      <c r="EB316" s="40"/>
      <c r="EC316" s="40"/>
      <c r="ED316" s="40"/>
      <c r="EE316" s="40"/>
      <c r="EF316" s="40"/>
      <c r="EG316" s="40"/>
      <c r="EH316" s="40"/>
      <c r="EI316" s="40"/>
      <c r="EJ316" s="40"/>
      <c r="EK316" s="40"/>
      <c r="EL316" s="40"/>
      <c r="EM316" s="40"/>
      <c r="EN316" s="40"/>
      <c r="EO316" s="40"/>
      <c r="EP316" s="40"/>
      <c r="EQ316" s="40"/>
      <c r="ER316" s="40"/>
      <c r="ES316" s="40"/>
      <c r="ET316" s="40"/>
      <c r="EU316" s="40"/>
      <c r="EV316" s="40"/>
      <c r="EW316" s="40"/>
      <c r="EX316" s="40"/>
      <c r="EY316" s="40"/>
      <c r="EZ316" s="40"/>
      <c r="FA316" s="40"/>
      <c r="FB316" s="40"/>
      <c r="FC316" s="40"/>
      <c r="FD316" s="40"/>
      <c r="FE316" s="40"/>
      <c r="FF316" s="40"/>
      <c r="FG316" s="40"/>
      <c r="FH316" s="40"/>
      <c r="FI316" s="40"/>
      <c r="FJ316" s="40"/>
      <c r="FK316" s="40"/>
      <c r="FL316" s="40"/>
      <c r="FM316" s="40"/>
      <c r="FN316" s="40"/>
      <c r="FO316" s="40"/>
      <c r="FP316" s="40"/>
      <c r="FQ316" s="40"/>
      <c r="FR316" s="40"/>
      <c r="FS316" s="40"/>
      <c r="FT316" s="40"/>
      <c r="FU316" s="40"/>
      <c r="FV316" s="40"/>
      <c r="FW316" s="40"/>
      <c r="FX316" s="40"/>
      <c r="FY316" s="40"/>
      <c r="FZ316" s="40"/>
      <c r="GA316" s="40"/>
      <c r="GB316" s="40"/>
      <c r="GC316" s="40"/>
      <c r="GD316" s="40"/>
      <c r="GE316" s="40"/>
      <c r="GF316" s="40"/>
      <c r="GG316" s="40"/>
      <c r="GH316" s="40"/>
    </row>
    <row r="317" spans="1:190" ht="15">
      <c r="A317" s="84"/>
      <c r="B317" s="26"/>
      <c r="C317" s="32"/>
      <c r="D317" s="28" t="s">
        <v>82</v>
      </c>
      <c r="E317" s="32" t="s">
        <v>34</v>
      </c>
      <c r="F317" s="30">
        <v>8000</v>
      </c>
      <c r="G317" s="21">
        <f>SUM(H317+M317)</f>
        <v>3000</v>
      </c>
      <c r="H317" s="21">
        <f>SUM(I317:L317)</f>
        <v>3000</v>
      </c>
      <c r="I317" s="30">
        <v>3000</v>
      </c>
      <c r="J317" s="30"/>
      <c r="K317" s="30"/>
      <c r="L317" s="30"/>
      <c r="M317" s="21">
        <f>SUM(N317:S317)</f>
        <v>0</v>
      </c>
      <c r="N317" s="30"/>
      <c r="O317" s="30"/>
      <c r="P317" s="30"/>
      <c r="Q317" s="30"/>
      <c r="R317" s="30"/>
      <c r="S317" s="30"/>
      <c r="T317" s="22">
        <f t="shared" si="105"/>
        <v>0.375</v>
      </c>
      <c r="BW317" s="40"/>
      <c r="BX317" s="40"/>
      <c r="BY317" s="40"/>
      <c r="BZ317" s="40"/>
      <c r="CA317" s="40"/>
      <c r="CB317" s="40"/>
      <c r="CC317" s="40"/>
      <c r="CD317" s="40"/>
      <c r="CE317" s="40"/>
      <c r="CF317" s="40"/>
      <c r="CG317" s="40"/>
      <c r="CH317" s="40"/>
      <c r="CI317" s="40"/>
      <c r="CJ317" s="40"/>
      <c r="CK317" s="40"/>
      <c r="CL317" s="40"/>
      <c r="CM317" s="40"/>
      <c r="CN317" s="40"/>
      <c r="CO317" s="40"/>
      <c r="CP317" s="40"/>
      <c r="CQ317" s="40"/>
      <c r="CR317" s="40"/>
      <c r="CS317" s="40"/>
      <c r="CT317" s="40"/>
      <c r="CU317" s="40"/>
      <c r="CV317" s="40"/>
      <c r="CW317" s="40"/>
      <c r="CX317" s="40"/>
      <c r="CY317" s="40"/>
      <c r="CZ317" s="40"/>
      <c r="DA317" s="40"/>
      <c r="DB317" s="40"/>
      <c r="DC317" s="40"/>
      <c r="DD317" s="40"/>
      <c r="DE317" s="40"/>
      <c r="DF317" s="40"/>
      <c r="DG317" s="40"/>
      <c r="DH317" s="40"/>
      <c r="DI317" s="40"/>
      <c r="DJ317" s="40"/>
      <c r="DK317" s="40"/>
      <c r="DL317" s="40"/>
      <c r="DM317" s="40"/>
      <c r="DN317" s="40"/>
      <c r="DO317" s="40"/>
      <c r="DP317" s="40"/>
      <c r="DQ317" s="40"/>
      <c r="DR317" s="40"/>
      <c r="DS317" s="40"/>
      <c r="DT317" s="40"/>
      <c r="DU317" s="40"/>
      <c r="DV317" s="40"/>
      <c r="DW317" s="40"/>
      <c r="DX317" s="40"/>
      <c r="DY317" s="40"/>
      <c r="DZ317" s="40"/>
      <c r="EA317" s="40"/>
      <c r="EB317" s="40"/>
      <c r="EC317" s="40"/>
      <c r="ED317" s="40"/>
      <c r="EE317" s="40"/>
      <c r="EF317" s="40"/>
      <c r="EG317" s="40"/>
      <c r="EH317" s="40"/>
      <c r="EI317" s="40"/>
      <c r="EJ317" s="40"/>
      <c r="EK317" s="40"/>
      <c r="EL317" s="40"/>
      <c r="EM317" s="40"/>
      <c r="EN317" s="40"/>
      <c r="EO317" s="40"/>
      <c r="EP317" s="40"/>
      <c r="EQ317" s="40"/>
      <c r="ER317" s="40"/>
      <c r="ES317" s="40"/>
      <c r="ET317" s="40"/>
      <c r="EU317" s="40"/>
      <c r="EV317" s="40"/>
      <c r="EW317" s="40"/>
      <c r="EX317" s="40"/>
      <c r="EY317" s="40"/>
      <c r="EZ317" s="40"/>
      <c r="FA317" s="40"/>
      <c r="FB317" s="40"/>
      <c r="FC317" s="40"/>
      <c r="FD317" s="40"/>
      <c r="FE317" s="40"/>
      <c r="FF317" s="40"/>
      <c r="FG317" s="40"/>
      <c r="FH317" s="40"/>
      <c r="FI317" s="40"/>
      <c r="FJ317" s="40"/>
      <c r="FK317" s="40"/>
      <c r="FL317" s="40"/>
      <c r="FM317" s="40"/>
      <c r="FN317" s="40"/>
      <c r="FO317" s="40"/>
      <c r="FP317" s="40"/>
      <c r="FQ317" s="40"/>
      <c r="FR317" s="40"/>
      <c r="FS317" s="40"/>
      <c r="FT317" s="40"/>
      <c r="FU317" s="40"/>
      <c r="FV317" s="40"/>
      <c r="FW317" s="40"/>
      <c r="FX317" s="40"/>
      <c r="FY317" s="40"/>
      <c r="FZ317" s="40"/>
      <c r="GA317" s="40"/>
      <c r="GB317" s="40"/>
      <c r="GC317" s="40"/>
      <c r="GD317" s="40"/>
      <c r="GE317" s="40"/>
      <c r="GF317" s="40"/>
      <c r="GG317" s="40"/>
      <c r="GH317" s="40"/>
    </row>
    <row r="318" spans="1:190" ht="15">
      <c r="A318" s="84"/>
      <c r="B318" s="26"/>
      <c r="C318" s="32" t="s">
        <v>284</v>
      </c>
      <c r="D318" s="28" t="s">
        <v>21</v>
      </c>
      <c r="E318" s="32"/>
      <c r="F318" s="30">
        <f>SUM(F319)</f>
        <v>1230</v>
      </c>
      <c r="G318" s="30">
        <f aca="true" t="shared" si="117" ref="G318:S318">SUM(G319)</f>
        <v>0</v>
      </c>
      <c r="H318" s="30">
        <f t="shared" si="117"/>
        <v>0</v>
      </c>
      <c r="I318" s="30">
        <f t="shared" si="117"/>
        <v>0</v>
      </c>
      <c r="J318" s="30">
        <f t="shared" si="117"/>
        <v>0</v>
      </c>
      <c r="K318" s="30">
        <f t="shared" si="117"/>
        <v>0</v>
      </c>
      <c r="L318" s="30">
        <f t="shared" si="117"/>
        <v>0</v>
      </c>
      <c r="M318" s="30">
        <f t="shared" si="117"/>
        <v>0</v>
      </c>
      <c r="N318" s="30">
        <f t="shared" si="117"/>
        <v>0</v>
      </c>
      <c r="O318" s="30">
        <f t="shared" si="117"/>
        <v>0</v>
      </c>
      <c r="P318" s="30">
        <f t="shared" si="117"/>
        <v>0</v>
      </c>
      <c r="Q318" s="30">
        <f t="shared" si="117"/>
        <v>0</v>
      </c>
      <c r="R318" s="30"/>
      <c r="S318" s="30">
        <f t="shared" si="117"/>
        <v>0</v>
      </c>
      <c r="T318" s="22">
        <f>IF(F318&lt;&gt;0,G318/F318,"")</f>
        <v>0</v>
      </c>
      <c r="BW318" s="40"/>
      <c r="BX318" s="40"/>
      <c r="BY318" s="40"/>
      <c r="BZ318" s="40"/>
      <c r="CA318" s="40"/>
      <c r="CB318" s="40"/>
      <c r="CC318" s="40"/>
      <c r="CD318" s="40"/>
      <c r="CE318" s="40"/>
      <c r="CF318" s="40"/>
      <c r="CG318" s="40"/>
      <c r="CH318" s="40"/>
      <c r="CI318" s="40"/>
      <c r="CJ318" s="40"/>
      <c r="CK318" s="40"/>
      <c r="CL318" s="40"/>
      <c r="CM318" s="40"/>
      <c r="CN318" s="40"/>
      <c r="CO318" s="40"/>
      <c r="CP318" s="40"/>
      <c r="CQ318" s="40"/>
      <c r="CR318" s="40"/>
      <c r="CS318" s="40"/>
      <c r="CT318" s="40"/>
      <c r="CU318" s="40"/>
      <c r="CV318" s="40"/>
      <c r="CW318" s="40"/>
      <c r="CX318" s="40"/>
      <c r="CY318" s="40"/>
      <c r="CZ318" s="40"/>
      <c r="DA318" s="40"/>
      <c r="DB318" s="40"/>
      <c r="DC318" s="40"/>
      <c r="DD318" s="40"/>
      <c r="DE318" s="40"/>
      <c r="DF318" s="40"/>
      <c r="DG318" s="40"/>
      <c r="DH318" s="40"/>
      <c r="DI318" s="40"/>
      <c r="DJ318" s="40"/>
      <c r="DK318" s="40"/>
      <c r="DL318" s="40"/>
      <c r="DM318" s="40"/>
      <c r="DN318" s="40"/>
      <c r="DO318" s="40"/>
      <c r="DP318" s="40"/>
      <c r="DQ318" s="40"/>
      <c r="DR318" s="40"/>
      <c r="DS318" s="40"/>
      <c r="DT318" s="40"/>
      <c r="DU318" s="40"/>
      <c r="DV318" s="40"/>
      <c r="DW318" s="40"/>
      <c r="DX318" s="40"/>
      <c r="DY318" s="40"/>
      <c r="DZ318" s="40"/>
      <c r="EA318" s="40"/>
      <c r="EB318" s="40"/>
      <c r="EC318" s="40"/>
      <c r="ED318" s="40"/>
      <c r="EE318" s="40"/>
      <c r="EF318" s="40"/>
      <c r="EG318" s="40"/>
      <c r="EH318" s="40"/>
      <c r="EI318" s="40"/>
      <c r="EJ318" s="40"/>
      <c r="EK318" s="40"/>
      <c r="EL318" s="40"/>
      <c r="EM318" s="40"/>
      <c r="EN318" s="40"/>
      <c r="EO318" s="40"/>
      <c r="EP318" s="40"/>
      <c r="EQ318" s="40"/>
      <c r="ER318" s="40"/>
      <c r="ES318" s="40"/>
      <c r="ET318" s="40"/>
      <c r="EU318" s="40"/>
      <c r="EV318" s="40"/>
      <c r="EW318" s="40"/>
      <c r="EX318" s="40"/>
      <c r="EY318" s="40"/>
      <c r="EZ318" s="40"/>
      <c r="FA318" s="40"/>
      <c r="FB318" s="40"/>
      <c r="FC318" s="40"/>
      <c r="FD318" s="40"/>
      <c r="FE318" s="40"/>
      <c r="FF318" s="40"/>
      <c r="FG318" s="40"/>
      <c r="FH318" s="40"/>
      <c r="FI318" s="40"/>
      <c r="FJ318" s="40"/>
      <c r="FK318" s="40"/>
      <c r="FL318" s="40"/>
      <c r="FM318" s="40"/>
      <c r="FN318" s="40"/>
      <c r="FO318" s="40"/>
      <c r="FP318" s="40"/>
      <c r="FQ318" s="40"/>
      <c r="FR318" s="40"/>
      <c r="FS318" s="40"/>
      <c r="FT318" s="40"/>
      <c r="FU318" s="40"/>
      <c r="FV318" s="40"/>
      <c r="FW318" s="40"/>
      <c r="FX318" s="40"/>
      <c r="FY318" s="40"/>
      <c r="FZ318" s="40"/>
      <c r="GA318" s="40"/>
      <c r="GB318" s="40"/>
      <c r="GC318" s="40"/>
      <c r="GD318" s="40"/>
      <c r="GE318" s="40"/>
      <c r="GF318" s="40"/>
      <c r="GG318" s="40"/>
      <c r="GH318" s="40"/>
    </row>
    <row r="319" spans="1:190" ht="15">
      <c r="A319" s="84"/>
      <c r="B319" s="26"/>
      <c r="C319" s="32"/>
      <c r="D319" s="28" t="s">
        <v>33</v>
      </c>
      <c r="E319" s="32" t="s">
        <v>34</v>
      </c>
      <c r="F319" s="30">
        <v>1230</v>
      </c>
      <c r="G319" s="21">
        <f>SUM(H319+M319)</f>
        <v>0</v>
      </c>
      <c r="H319" s="21">
        <f>SUM(I319:L319)</f>
        <v>0</v>
      </c>
      <c r="I319" s="30">
        <v>0</v>
      </c>
      <c r="J319" s="30"/>
      <c r="K319" s="30"/>
      <c r="L319" s="30"/>
      <c r="M319" s="21">
        <f>SUM(N319:S319)</f>
        <v>0</v>
      </c>
      <c r="N319" s="30"/>
      <c r="O319" s="30"/>
      <c r="P319" s="30"/>
      <c r="Q319" s="30"/>
      <c r="R319" s="30"/>
      <c r="S319" s="30"/>
      <c r="T319" s="22">
        <f>IF(F319&lt;&gt;0,G319/F319,"")</f>
        <v>0</v>
      </c>
      <c r="BW319" s="40"/>
      <c r="BX319" s="40"/>
      <c r="BY319" s="40"/>
      <c r="BZ319" s="40"/>
      <c r="CA319" s="40"/>
      <c r="CB319" s="40"/>
      <c r="CC319" s="40"/>
      <c r="CD319" s="40"/>
      <c r="CE319" s="40"/>
      <c r="CF319" s="40"/>
      <c r="CG319" s="40"/>
      <c r="CH319" s="40"/>
      <c r="CI319" s="40"/>
      <c r="CJ319" s="40"/>
      <c r="CK319" s="40"/>
      <c r="CL319" s="40"/>
      <c r="CM319" s="40"/>
      <c r="CN319" s="40"/>
      <c r="CO319" s="40"/>
      <c r="CP319" s="40"/>
      <c r="CQ319" s="40"/>
      <c r="CR319" s="40"/>
      <c r="CS319" s="40"/>
      <c r="CT319" s="40"/>
      <c r="CU319" s="40"/>
      <c r="CV319" s="40"/>
      <c r="CW319" s="40"/>
      <c r="CX319" s="40"/>
      <c r="CY319" s="40"/>
      <c r="CZ319" s="40"/>
      <c r="DA319" s="40"/>
      <c r="DB319" s="40"/>
      <c r="DC319" s="40"/>
      <c r="DD319" s="40"/>
      <c r="DE319" s="40"/>
      <c r="DF319" s="40"/>
      <c r="DG319" s="40"/>
      <c r="DH319" s="40"/>
      <c r="DI319" s="40"/>
      <c r="DJ319" s="40"/>
      <c r="DK319" s="40"/>
      <c r="DL319" s="40"/>
      <c r="DM319" s="40"/>
      <c r="DN319" s="40"/>
      <c r="DO319" s="40"/>
      <c r="DP319" s="40"/>
      <c r="DQ319" s="40"/>
      <c r="DR319" s="40"/>
      <c r="DS319" s="40"/>
      <c r="DT319" s="40"/>
      <c r="DU319" s="40"/>
      <c r="DV319" s="40"/>
      <c r="DW319" s="40"/>
      <c r="DX319" s="40"/>
      <c r="DY319" s="40"/>
      <c r="DZ319" s="40"/>
      <c r="EA319" s="40"/>
      <c r="EB319" s="40"/>
      <c r="EC319" s="40"/>
      <c r="ED319" s="40"/>
      <c r="EE319" s="40"/>
      <c r="EF319" s="40"/>
      <c r="EG319" s="40"/>
      <c r="EH319" s="40"/>
      <c r="EI319" s="40"/>
      <c r="EJ319" s="40"/>
      <c r="EK319" s="40"/>
      <c r="EL319" s="40"/>
      <c r="EM319" s="40"/>
      <c r="EN319" s="40"/>
      <c r="EO319" s="40"/>
      <c r="EP319" s="40"/>
      <c r="EQ319" s="40"/>
      <c r="ER319" s="40"/>
      <c r="ES319" s="40"/>
      <c r="ET319" s="40"/>
      <c r="EU319" s="40"/>
      <c r="EV319" s="40"/>
      <c r="EW319" s="40"/>
      <c r="EX319" s="40"/>
      <c r="EY319" s="40"/>
      <c r="EZ319" s="40"/>
      <c r="FA319" s="40"/>
      <c r="FB319" s="40"/>
      <c r="FC319" s="40"/>
      <c r="FD319" s="40"/>
      <c r="FE319" s="40"/>
      <c r="FF319" s="40"/>
      <c r="FG319" s="40"/>
      <c r="FH319" s="40"/>
      <c r="FI319" s="40"/>
      <c r="FJ319" s="40"/>
      <c r="FK319" s="40"/>
      <c r="FL319" s="40"/>
      <c r="FM319" s="40"/>
      <c r="FN319" s="40"/>
      <c r="FO319" s="40"/>
      <c r="FP319" s="40"/>
      <c r="FQ319" s="40"/>
      <c r="FR319" s="40"/>
      <c r="FS319" s="40"/>
      <c r="FT319" s="40"/>
      <c r="FU319" s="40"/>
      <c r="FV319" s="40"/>
      <c r="FW319" s="40"/>
      <c r="FX319" s="40"/>
      <c r="FY319" s="40"/>
      <c r="FZ319" s="40"/>
      <c r="GA319" s="40"/>
      <c r="GB319" s="40"/>
      <c r="GC319" s="40"/>
      <c r="GD319" s="40"/>
      <c r="GE319" s="40"/>
      <c r="GF319" s="40"/>
      <c r="GG319" s="40"/>
      <c r="GH319" s="40"/>
    </row>
    <row r="320" spans="1:190" ht="33" customHeight="1" thickBot="1">
      <c r="A320" s="84"/>
      <c r="B320" s="53"/>
      <c r="C320" s="54"/>
      <c r="D320" s="55" t="s">
        <v>236</v>
      </c>
      <c r="E320" s="56"/>
      <c r="F320" s="57">
        <f aca="true" t="shared" si="118" ref="F320:S320">SUM(F312+F301+F286+F275+F266+F211+F202+F149+F132+F95+F86+F62+F47+F35+F31+F15+F18+F12+F83+F58)</f>
        <v>272576159</v>
      </c>
      <c r="G320" s="57">
        <f t="shared" si="118"/>
        <v>285151654</v>
      </c>
      <c r="H320" s="57">
        <f t="shared" si="118"/>
        <v>239553070</v>
      </c>
      <c r="I320" s="57">
        <f t="shared" si="118"/>
        <v>214392741</v>
      </c>
      <c r="J320" s="57">
        <f t="shared" si="118"/>
        <v>21760933</v>
      </c>
      <c r="K320" s="57">
        <f t="shared" si="118"/>
        <v>872220</v>
      </c>
      <c r="L320" s="57">
        <f t="shared" si="118"/>
        <v>2527176</v>
      </c>
      <c r="M320" s="57">
        <f t="shared" si="118"/>
        <v>45598584</v>
      </c>
      <c r="N320" s="57">
        <f t="shared" si="118"/>
        <v>36236927</v>
      </c>
      <c r="O320" s="57">
        <f t="shared" si="118"/>
        <v>741157</v>
      </c>
      <c r="P320" s="57">
        <f t="shared" si="118"/>
        <v>0</v>
      </c>
      <c r="Q320" s="57">
        <f t="shared" si="118"/>
        <v>0</v>
      </c>
      <c r="R320" s="57">
        <f t="shared" si="118"/>
        <v>345000</v>
      </c>
      <c r="S320" s="57">
        <f t="shared" si="118"/>
        <v>8275500</v>
      </c>
      <c r="T320" s="58">
        <f t="shared" si="105"/>
        <v>1.0461357113774576</v>
      </c>
      <c r="BW320" s="59"/>
      <c r="BX320" s="59"/>
      <c r="BY320" s="59"/>
      <c r="BZ320" s="59"/>
      <c r="CA320" s="59"/>
      <c r="CB320" s="59"/>
      <c r="CC320" s="59"/>
      <c r="CD320" s="59"/>
      <c r="CE320" s="59"/>
      <c r="CF320" s="59"/>
      <c r="CG320" s="59"/>
      <c r="CH320" s="59"/>
      <c r="CI320" s="59"/>
      <c r="CJ320" s="59"/>
      <c r="CK320" s="59"/>
      <c r="CL320" s="59"/>
      <c r="CM320" s="59"/>
      <c r="CN320" s="59"/>
      <c r="CO320" s="59"/>
      <c r="CP320" s="59"/>
      <c r="CQ320" s="59"/>
      <c r="CR320" s="59"/>
      <c r="CS320" s="59"/>
      <c r="CT320" s="59"/>
      <c r="CU320" s="59"/>
      <c r="CV320" s="59"/>
      <c r="CW320" s="59"/>
      <c r="CX320" s="59"/>
      <c r="CY320" s="59"/>
      <c r="CZ320" s="59"/>
      <c r="DA320" s="59"/>
      <c r="DB320" s="59"/>
      <c r="DC320" s="59"/>
      <c r="DD320" s="59"/>
      <c r="DE320" s="59"/>
      <c r="DF320" s="59"/>
      <c r="DG320" s="59"/>
      <c r="DH320" s="59"/>
      <c r="DI320" s="59"/>
      <c r="DJ320" s="59"/>
      <c r="DK320" s="59"/>
      <c r="DL320" s="59"/>
      <c r="DM320" s="59"/>
      <c r="DN320" s="59"/>
      <c r="DO320" s="59"/>
      <c r="DP320" s="59"/>
      <c r="DQ320" s="59"/>
      <c r="DR320" s="59"/>
      <c r="DS320" s="59"/>
      <c r="DT320" s="59"/>
      <c r="DU320" s="59"/>
      <c r="DV320" s="59"/>
      <c r="DW320" s="59"/>
      <c r="DX320" s="59"/>
      <c r="DY320" s="59"/>
      <c r="DZ320" s="59"/>
      <c r="EA320" s="59"/>
      <c r="EB320" s="59"/>
      <c r="EC320" s="59"/>
      <c r="ED320" s="59"/>
      <c r="EE320" s="59"/>
      <c r="EF320" s="59"/>
      <c r="EG320" s="59"/>
      <c r="EH320" s="59"/>
      <c r="EI320" s="59"/>
      <c r="EJ320" s="59"/>
      <c r="EK320" s="59"/>
      <c r="EL320" s="59"/>
      <c r="EM320" s="59"/>
      <c r="EN320" s="59"/>
      <c r="EO320" s="59"/>
      <c r="EP320" s="59"/>
      <c r="EQ320" s="59"/>
      <c r="ER320" s="59"/>
      <c r="ES320" s="59"/>
      <c r="ET320" s="59"/>
      <c r="EU320" s="59"/>
      <c r="EV320" s="59"/>
      <c r="EW320" s="59"/>
      <c r="EX320" s="59"/>
      <c r="EY320" s="59"/>
      <c r="EZ320" s="59"/>
      <c r="FA320" s="59"/>
      <c r="FB320" s="59"/>
      <c r="FC320" s="59"/>
      <c r="FD320" s="59"/>
      <c r="FE320" s="59"/>
      <c r="FF320" s="59"/>
      <c r="FG320" s="59"/>
      <c r="FH320" s="59"/>
      <c r="FI320" s="59"/>
      <c r="FJ320" s="59"/>
      <c r="FK320" s="59"/>
      <c r="FL320" s="59"/>
      <c r="FM320" s="59"/>
      <c r="FN320" s="59"/>
      <c r="FO320" s="59"/>
      <c r="FP320" s="59"/>
      <c r="FQ320" s="59"/>
      <c r="FR320" s="59"/>
      <c r="FS320" s="59"/>
      <c r="FT320" s="59"/>
      <c r="FU320" s="59"/>
      <c r="FV320" s="59"/>
      <c r="FW320" s="59"/>
      <c r="FX320" s="59"/>
      <c r="FY320" s="59"/>
      <c r="FZ320" s="59"/>
      <c r="GA320" s="59"/>
      <c r="GB320" s="59"/>
      <c r="GC320" s="59"/>
      <c r="GD320" s="59"/>
      <c r="GE320" s="59"/>
      <c r="GF320" s="59"/>
      <c r="GG320" s="59"/>
      <c r="GH320" s="59"/>
    </row>
    <row r="321" spans="1:12" ht="3" customHeight="1">
      <c r="A321" s="84"/>
      <c r="G321" s="68"/>
      <c r="J321" s="1" t="s">
        <v>173</v>
      </c>
      <c r="K321" s="1" t="s">
        <v>173</v>
      </c>
      <c r="L321" s="1" t="s">
        <v>173</v>
      </c>
    </row>
    <row r="322" spans="1:13" ht="12.75">
      <c r="A322" s="84"/>
      <c r="F322" s="60"/>
      <c r="G322" s="61"/>
      <c r="H322" s="62"/>
      <c r="M322" s="63"/>
    </row>
    <row r="323" spans="1:19" s="64" customFormat="1" ht="12" customHeight="1">
      <c r="A323" s="84"/>
      <c r="G323" s="65"/>
      <c r="H323" s="65"/>
      <c r="M323" s="65"/>
      <c r="N323" s="66"/>
      <c r="O323" s="66"/>
      <c r="P323" s="66"/>
      <c r="Q323" s="66"/>
      <c r="R323" s="66"/>
      <c r="S323" s="66"/>
    </row>
    <row r="324" spans="1:20" s="75" customFormat="1" ht="15.75">
      <c r="A324" s="84"/>
      <c r="G324" s="79"/>
      <c r="H324" s="79"/>
      <c r="I324" s="79"/>
      <c r="J324" s="79"/>
      <c r="K324" s="79"/>
      <c r="L324" s="79"/>
      <c r="M324" s="78"/>
      <c r="P324" s="83" t="s">
        <v>293</v>
      </c>
      <c r="Q324" s="83"/>
      <c r="R324" s="83"/>
      <c r="S324" s="83"/>
      <c r="T324" s="83"/>
    </row>
    <row r="325" spans="1:20" ht="15.75">
      <c r="A325" s="84"/>
      <c r="P325" s="83" t="s">
        <v>1</v>
      </c>
      <c r="Q325" s="83"/>
      <c r="R325" s="83"/>
      <c r="S325" s="83"/>
      <c r="T325" s="83"/>
    </row>
    <row r="326" spans="1:20" ht="15.75">
      <c r="A326" s="84"/>
      <c r="D326" s="68"/>
      <c r="G326" s="61"/>
      <c r="H326" s="61"/>
      <c r="I326" s="61"/>
      <c r="J326" s="61"/>
      <c r="K326" s="61"/>
      <c r="L326" s="61"/>
      <c r="M326" s="61"/>
      <c r="P326" s="82"/>
      <c r="Q326" s="82"/>
      <c r="R326" s="82"/>
      <c r="S326" s="82"/>
      <c r="T326" s="82"/>
    </row>
    <row r="327" spans="1:20" ht="15.75">
      <c r="A327" s="84"/>
      <c r="P327" s="83" t="s">
        <v>294</v>
      </c>
      <c r="Q327" s="83"/>
      <c r="R327" s="83"/>
      <c r="S327" s="83"/>
      <c r="T327" s="83"/>
    </row>
  </sheetData>
  <sheetProtection selectLockedCells="1" selectUnlockedCells="1"/>
  <mergeCells count="33">
    <mergeCell ref="A269:A293"/>
    <mergeCell ref="A246:A268"/>
    <mergeCell ref="A229:A245"/>
    <mergeCell ref="A200:A228"/>
    <mergeCell ref="A173:A199"/>
    <mergeCell ref="A148:A172"/>
    <mergeCell ref="A26:A49"/>
    <mergeCell ref="T8:T10"/>
    <mergeCell ref="H9:H10"/>
    <mergeCell ref="I9:L9"/>
    <mergeCell ref="A114:A147"/>
    <mergeCell ref="D8:D10"/>
    <mergeCell ref="A86:A113"/>
    <mergeCell ref="A72:A85"/>
    <mergeCell ref="A50:A71"/>
    <mergeCell ref="G8:G10"/>
    <mergeCell ref="N9:S9"/>
    <mergeCell ref="R1:T1"/>
    <mergeCell ref="R2:T2"/>
    <mergeCell ref="R3:T3"/>
    <mergeCell ref="R4:T4"/>
    <mergeCell ref="A1:A25"/>
    <mergeCell ref="H8:S8"/>
    <mergeCell ref="P324:T324"/>
    <mergeCell ref="P325:T325"/>
    <mergeCell ref="P327:T327"/>
    <mergeCell ref="A294:A327"/>
    <mergeCell ref="B6:T6"/>
    <mergeCell ref="B8:B10"/>
    <mergeCell ref="C8:C10"/>
    <mergeCell ref="E8:E10"/>
    <mergeCell ref="F8:F10"/>
    <mergeCell ref="M9:M10"/>
  </mergeCells>
  <printOptions/>
  <pageMargins left="0" right="0" top="0.7086614173228347" bottom="0.7086614173228347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2013-11-14T07:56:21Z</cp:lastPrinted>
  <dcterms:modified xsi:type="dcterms:W3CDTF">2013-11-15T09:11:04Z</dcterms:modified>
  <cp:category/>
  <cp:version/>
  <cp:contentType/>
  <cp:contentStatus/>
</cp:coreProperties>
</file>