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2" sheetId="1" r:id="rId1"/>
    <sheet name="Arkusz3" sheetId="2" r:id="rId2"/>
  </sheets>
  <definedNames>
    <definedName name="_xlnm.Print_Area" localSheetId="0">'Arkusz2'!$A$1:$G$61</definedName>
  </definedNames>
  <calcPr fullCalcOnLoad="1"/>
</workbook>
</file>

<file path=xl/sharedStrings.xml><?xml version="1.0" encoding="utf-8"?>
<sst xmlns="http://schemas.openxmlformats.org/spreadsheetml/2006/main" count="60" uniqueCount="59">
  <si>
    <t>Załącznik Nr 2c</t>
  </si>
  <si>
    <t>Do Zarządzenia Nr 56/12</t>
  </si>
  <si>
    <t>Prezydenta Miasta Łomża</t>
  </si>
  <si>
    <t>Z dnia 20 marca 2012r.</t>
  </si>
  <si>
    <t xml:space="preserve">     Informacja  finansowa z wykonania planu rzeczowo-finansowego </t>
  </si>
  <si>
    <t xml:space="preserve">     wydatków niewygasłych z roku  2010 w\g stanu na 31.12. 2010r</t>
  </si>
  <si>
    <t xml:space="preserve">     wydatki inwestycyjne na  łączną  kwotę   2 489 930 zł</t>
  </si>
  <si>
    <t>L.p</t>
  </si>
  <si>
    <t>Nazwa zadania  inwestycyjnego</t>
  </si>
  <si>
    <t xml:space="preserve"> </t>
  </si>
  <si>
    <t>Plan
na 2011r</t>
  </si>
  <si>
    <t>Poniesione wydatki w okresie                01.01.2011r        30.06. 2011r</t>
  </si>
  <si>
    <t xml:space="preserve"> Wyk  %
na
30.06.2011r</t>
  </si>
  <si>
    <t>Zwrot środków
na dochody</t>
  </si>
  <si>
    <t>Dział 600</t>
  </si>
  <si>
    <t>Rozdział    60004</t>
  </si>
  <si>
    <t>Rozbudowa i modernizacja systemu  transportowego Łomży i okolic -II etap</t>
  </si>
  <si>
    <t xml:space="preserve">Rozdział 60015 </t>
  </si>
  <si>
    <t>Rozbudowa ulicy Wojska Polskiego z Placem Kościuszki w  Łomży do pętli autobusowej przy ul Tkackiej</t>
  </si>
  <si>
    <t>Rozdział 60016</t>
  </si>
  <si>
    <t>Przygotowanie inwestycji , w tym współfinansowanych przez U E  ( w tym  opracowanie programu ogólnego  kanalizacji deszczowej miasta Łomża „ Opracowanie  dokumentacji technicznej na ul  Żabią”</t>
  </si>
  <si>
    <t>Dział 630</t>
  </si>
  <si>
    <t>Rozdział    63095</t>
  </si>
  <si>
    <t xml:space="preserve">Modernizacja stadionu miejskiego  I – etap </t>
  </si>
  <si>
    <t>Budowa miejskiej pływalni w  Łomży</t>
  </si>
  <si>
    <t>Dział 700</t>
  </si>
  <si>
    <t>Rozdział    70095</t>
  </si>
  <si>
    <t>Rewitalizacja wraz  z  adaptacją poddaszy na  mieszkania  komunalne w bud. Senatorska 3 i Rządowa 9 i 10</t>
  </si>
  <si>
    <t>Dział 801</t>
  </si>
  <si>
    <t>Rozdział 80110</t>
  </si>
  <si>
    <t>Przebudowa układu pomiarowego – PG Nr 1</t>
  </si>
  <si>
    <t>Dział  921</t>
  </si>
  <si>
    <t>Rozdział 921 92113</t>
  </si>
  <si>
    <t>Opracowanie  dokumentacji Łomżyńskiego Centrum  Kultury</t>
  </si>
  <si>
    <t>Razem</t>
  </si>
  <si>
    <t>Sp Elżbieta Karwowska , Joanna Buźniak , Wioleta Potocka</t>
  </si>
  <si>
    <t>Wydatki które nie wygasają  z upływem 2010r – wydatki bieżące  170 974zł</t>
  </si>
  <si>
    <t>Lp</t>
  </si>
  <si>
    <t>Nazwa zadania inwestycyjnego</t>
  </si>
  <si>
    <t>Paragraf</t>
  </si>
  <si>
    <t>Plan na 2011r.</t>
  </si>
  <si>
    <t>Poniesione wydatki  w  okresie  01.01.2011-30.06.2011</t>
  </si>
  <si>
    <r>
      <t xml:space="preserve">    Wyk %   na </t>
    </r>
    <r>
      <rPr>
        <b/>
        <sz val="11"/>
        <rFont val="Times New Roman"/>
        <family val="1"/>
      </rPr>
      <t xml:space="preserve">30.06.2011 r </t>
    </r>
  </si>
  <si>
    <t>Zwrot środków na dochody</t>
  </si>
  <si>
    <t>Dział  710</t>
  </si>
  <si>
    <t>Rozdział 710  71004 § 4300</t>
  </si>
  <si>
    <t xml:space="preserve">Plany zagospodarowania przestrzennego. </t>
  </si>
  <si>
    <t>Umowa Nr 1/2010 z dn 11.01.2010r na wykonanie projektów zabudowy , decyzji o warunkach zabudowy z analizą zabudowy sąsiedniej , decyzji o ustaleniu lokalizacji celu publicznego .</t>
  </si>
  <si>
    <t xml:space="preserve"> IV i V etap wykonania opracowania zgodnie z umową o dzieło Nr 3/UA/2010 z dnia 15.04.2010r na wykonanie miejscowego planu zagospodarowania przestrzennego południowo-wschodniej części miasta  Łomża</t>
  </si>
  <si>
    <t>III etap wykonania opracowania zgodnie z umową o dzieło Nr 9/GP/UA/07 z dnia 13.11.2007r na wykonanie miejscowego planu zagospodarowania przestrzennego dla  terenów położonych przy ul Nowogrodzkiej – Obszar P 10</t>
  </si>
  <si>
    <t>V i VI etap wykonania opracowania zgodnie z umową  o dzieło Nr 2/UA/08 z dnia 06.05.2008r na opracowanie miejscowego planu zagospodarowania przestrzennego miasta  Łomża dla terenów Śródmieścia, określanych jako Obszar P 1</t>
  </si>
  <si>
    <t>V i VI etap wykonania opracowania  zgodnie z umową o dzieło nr 2/GP/UA/07 z dnia 12.02.2007 r na opracowanie miejscowego  planu zagospodarowania przestrzennego  miasta  Łomża dla  terenów Osiedla „Łomżyca „ położonych pomiędzy ulicami; Spokojną,Wojska Polskiego  i rzeczką  Łomżyczką- Obszar P7 .</t>
  </si>
  <si>
    <t>Vi VI etap wykonania  opracowania zgodnie  z umową o dzieło Nr 3/UA/2008 z dnia 16.07.2008 r na opracowanie  miejscowego planu  zagospodarowania przestrzennego miasta  Łomża  rejon „ Zawady Przedmieście- ul Przykoszarowa „</t>
  </si>
  <si>
    <t>I i II etap wykonania  opracowania zgodnie z  umową o dzieło Nr 6/UA/2009 z dnia 25.11.2009 r na opracowanie studium  uwarunkowań i kierunków zagospodarowania przestrzennego  miasta  Łomża.</t>
  </si>
  <si>
    <t>Dział 854</t>
  </si>
  <si>
    <t>Rozdział 85415 § 3240</t>
  </si>
  <si>
    <t>Stypendia Prezydenta Miasta</t>
  </si>
  <si>
    <t>Ogółem wydatki</t>
  </si>
  <si>
    <t>Sp Bożena Szypulska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</si>
</sst>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&quot;      &quot;;\-#,##0&quot;      &quot;;&quot; -&quot;#&quot;      &quot;;@\ "/>
    <numFmt numFmtId="166" formatCode="#,##0.00&quot;      &quot;;\-#,##0.00&quot;      &quot;;&quot; -&quot;#&quot;      &quot;;@\ "/>
    <numFmt numFmtId="167" formatCode="0.00%"/>
    <numFmt numFmtId="168" formatCode="#,##0;\-#,##0"/>
    <numFmt numFmtId="169" formatCode="#,##0"/>
    <numFmt numFmtId="170" formatCode="#,##0.00;[RED]\-#,##0.00"/>
    <numFmt numFmtId="171" formatCode="#,##0.00"/>
  </numFmts>
  <fonts count="19">
    <font>
      <sz val="10"/>
      <name val="Arial CE"/>
      <family val="2"/>
    </font>
    <font>
      <sz val="10"/>
      <name val="Arial"/>
      <family val="0"/>
    </font>
    <font>
      <b/>
      <i/>
      <sz val="12"/>
      <name val="Arial CE"/>
      <family val="2"/>
    </font>
    <font>
      <b/>
      <i/>
      <sz val="9"/>
      <name val="Arial CE"/>
      <family val="2"/>
    </font>
    <font>
      <b/>
      <i/>
      <sz val="11"/>
      <name val="Arial"/>
      <family val="2"/>
    </font>
    <font>
      <b/>
      <i/>
      <sz val="11"/>
      <name val="Arial CE"/>
      <family val="2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E"/>
      <family val="2"/>
    </font>
    <font>
      <sz val="12"/>
      <name val="Arial CE"/>
      <family val="2"/>
    </font>
    <font>
      <sz val="12"/>
      <name val="Lucida Sans Unicode"/>
      <family val="2"/>
    </font>
    <font>
      <sz val="10"/>
      <name val="Lucida Sans Unicode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3">
    <xf numFmtId="164" fontId="0" fillId="0" borderId="0" xfId="0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0" fillId="0" borderId="0" xfId="0" applyFill="1" applyBorder="1" applyAlignment="1">
      <alignment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Fill="1" applyBorder="1" applyAlignment="1">
      <alignment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4" fontId="7" fillId="0" borderId="0" xfId="0" applyFont="1" applyFill="1" applyBorder="1" applyAlignment="1">
      <alignment/>
    </xf>
    <xf numFmtId="164" fontId="8" fillId="2" borderId="1" xfId="0" applyFont="1" applyFill="1" applyBorder="1" applyAlignment="1">
      <alignment/>
    </xf>
    <xf numFmtId="164" fontId="6" fillId="3" borderId="1" xfId="0" applyFont="1" applyFill="1" applyBorder="1" applyAlignment="1">
      <alignment wrapText="1"/>
    </xf>
    <xf numFmtId="165" fontId="6" fillId="3" borderId="1" xfId="0" applyNumberFormat="1" applyFont="1" applyFill="1" applyBorder="1" applyAlignment="1">
      <alignment/>
    </xf>
    <xf numFmtId="166" fontId="6" fillId="3" borderId="1" xfId="0" applyNumberFormat="1" applyFont="1" applyFill="1" applyBorder="1" applyAlignment="1">
      <alignment horizontal="center"/>
    </xf>
    <xf numFmtId="167" fontId="6" fillId="3" borderId="1" xfId="0" applyNumberFormat="1" applyFont="1" applyFill="1" applyBorder="1" applyAlignment="1">
      <alignment horizontal="center"/>
    </xf>
    <xf numFmtId="164" fontId="8" fillId="0" borderId="1" xfId="0" applyFont="1" applyBorder="1" applyAlignment="1">
      <alignment/>
    </xf>
    <xf numFmtId="164" fontId="6" fillId="4" borderId="1" xfId="0" applyFont="1" applyFill="1" applyBorder="1" applyAlignment="1">
      <alignment/>
    </xf>
    <xf numFmtId="164" fontId="6" fillId="4" borderId="1" xfId="0" applyFont="1" applyFill="1" applyBorder="1" applyAlignment="1">
      <alignment vertical="center"/>
    </xf>
    <xf numFmtId="168" fontId="6" fillId="4" borderId="1" xfId="15" applyNumberFormat="1" applyFont="1" applyFill="1" applyBorder="1" applyAlignment="1" applyProtection="1">
      <alignment horizontal="center"/>
      <protection/>
    </xf>
    <xf numFmtId="166" fontId="6" fillId="4" borderId="1" xfId="15" applyNumberFormat="1" applyFont="1" applyFill="1" applyBorder="1" applyAlignment="1" applyProtection="1">
      <alignment horizontal="center"/>
      <protection/>
    </xf>
    <xf numFmtId="167" fontId="8" fillId="4" borderId="1" xfId="0" applyNumberFormat="1" applyFont="1" applyFill="1" applyBorder="1" applyAlignment="1">
      <alignment horizontal="center"/>
    </xf>
    <xf numFmtId="166" fontId="6" fillId="4" borderId="1" xfId="0" applyNumberFormat="1" applyFont="1" applyFill="1" applyBorder="1" applyAlignment="1">
      <alignment horizontal="center" wrapText="1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 vertical="center" wrapText="1"/>
    </xf>
    <xf numFmtId="168" fontId="8" fillId="0" borderId="1" xfId="15" applyNumberFormat="1" applyFont="1" applyFill="1" applyBorder="1" applyAlignment="1" applyProtection="1">
      <alignment horizontal="center"/>
      <protection/>
    </xf>
    <xf numFmtId="166" fontId="8" fillId="0" borderId="1" xfId="15" applyNumberFormat="1" applyFont="1" applyFill="1" applyBorder="1" applyAlignment="1" applyProtection="1">
      <alignment horizontal="center"/>
      <protection/>
    </xf>
    <xf numFmtId="167" fontId="8" fillId="0" borderId="1" xfId="0" applyNumberFormat="1" applyFont="1" applyFill="1" applyBorder="1" applyAlignment="1">
      <alignment horizontal="center"/>
    </xf>
    <xf numFmtId="166" fontId="8" fillId="0" borderId="1" xfId="0" applyNumberFormat="1" applyFont="1" applyBorder="1" applyAlignment="1">
      <alignment horizontal="center" wrapText="1"/>
    </xf>
    <xf numFmtId="164" fontId="6" fillId="4" borderId="1" xfId="0" applyFont="1" applyFill="1" applyBorder="1" applyAlignment="1">
      <alignment wrapText="1"/>
    </xf>
    <xf numFmtId="164" fontId="6" fillId="4" borderId="1" xfId="0" applyFont="1" applyFill="1" applyBorder="1" applyAlignment="1">
      <alignment vertical="center" wrapText="1"/>
    </xf>
    <xf numFmtId="165" fontId="8" fillId="0" borderId="1" xfId="15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>
      <alignment horizontal="center"/>
    </xf>
    <xf numFmtId="165" fontId="6" fillId="4" borderId="1" xfId="15" applyNumberFormat="1" applyFont="1" applyFill="1" applyBorder="1" applyAlignment="1" applyProtection="1">
      <alignment/>
      <protection/>
    </xf>
    <xf numFmtId="169" fontId="6" fillId="4" borderId="1" xfId="15" applyNumberFormat="1" applyFont="1" applyFill="1" applyBorder="1" applyAlignment="1" applyProtection="1">
      <alignment horizontal="center"/>
      <protection/>
    </xf>
    <xf numFmtId="165" fontId="8" fillId="0" borderId="1" xfId="15" applyNumberFormat="1" applyFont="1" applyFill="1" applyBorder="1" applyAlignment="1" applyProtection="1">
      <alignment horizontal="center" vertical="center"/>
      <protection/>
    </xf>
    <xf numFmtId="170" fontId="8" fillId="0" borderId="1" xfId="15" applyNumberFormat="1" applyFont="1" applyFill="1" applyBorder="1" applyAlignment="1" applyProtection="1">
      <alignment horizontal="center" vertical="center"/>
      <protection/>
    </xf>
    <xf numFmtId="167" fontId="8" fillId="2" borderId="1" xfId="0" applyNumberFormat="1" applyFont="1" applyFill="1" applyBorder="1" applyAlignment="1">
      <alignment horizontal="center" vertical="center"/>
    </xf>
    <xf numFmtId="169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Fill="1" applyBorder="1" applyAlignment="1">
      <alignment/>
    </xf>
    <xf numFmtId="164" fontId="6" fillId="3" borderId="1" xfId="0" applyFont="1" applyFill="1" applyBorder="1" applyAlignment="1">
      <alignment vertical="center" wrapText="1"/>
    </xf>
    <xf numFmtId="165" fontId="6" fillId="3" borderId="1" xfId="15" applyNumberFormat="1" applyFont="1" applyFill="1" applyBorder="1" applyAlignment="1" applyProtection="1">
      <alignment/>
      <protection/>
    </xf>
    <xf numFmtId="166" fontId="6" fillId="3" borderId="1" xfId="15" applyNumberFormat="1" applyFont="1" applyFill="1" applyBorder="1" applyAlignment="1" applyProtection="1">
      <alignment horizontal="center"/>
      <protection/>
    </xf>
    <xf numFmtId="171" fontId="6" fillId="3" borderId="1" xfId="0" applyNumberFormat="1" applyFont="1" applyFill="1" applyBorder="1" applyAlignment="1">
      <alignment horizontal="center"/>
    </xf>
    <xf numFmtId="171" fontId="6" fillId="4" borderId="1" xfId="0" applyNumberFormat="1" applyFont="1" applyFill="1" applyBorder="1" applyAlignment="1">
      <alignment horizontal="center"/>
    </xf>
    <xf numFmtId="167" fontId="8" fillId="2" borderId="1" xfId="0" applyNumberFormat="1" applyFont="1" applyFill="1" applyBorder="1" applyAlignment="1">
      <alignment horizontal="center"/>
    </xf>
    <xf numFmtId="171" fontId="8" fillId="0" borderId="1" xfId="0" applyNumberFormat="1" applyFont="1" applyBorder="1" applyAlignment="1">
      <alignment horizontal="center"/>
    </xf>
    <xf numFmtId="164" fontId="6" fillId="3" borderId="1" xfId="0" applyFont="1" applyFill="1" applyBorder="1" applyAlignment="1">
      <alignment/>
    </xf>
    <xf numFmtId="169" fontId="6" fillId="3" borderId="1" xfId="0" applyNumberFormat="1" applyFont="1" applyFill="1" applyBorder="1" applyAlignment="1">
      <alignment horizontal="center"/>
    </xf>
    <xf numFmtId="164" fontId="6" fillId="2" borderId="1" xfId="0" applyFont="1" applyFill="1" applyBorder="1" applyAlignment="1">
      <alignment/>
    </xf>
    <xf numFmtId="165" fontId="8" fillId="0" borderId="1" xfId="15" applyNumberFormat="1" applyFont="1" applyFill="1" applyBorder="1" applyAlignment="1" applyProtection="1">
      <alignment wrapText="1"/>
      <protection/>
    </xf>
    <xf numFmtId="171" fontId="8" fillId="0" borderId="1" xfId="0" applyNumberFormat="1" applyFont="1" applyBorder="1" applyAlignment="1">
      <alignment horizontal="center" wrapText="1"/>
    </xf>
    <xf numFmtId="165" fontId="6" fillId="3" borderId="1" xfId="15" applyNumberFormat="1" applyFont="1" applyFill="1" applyBorder="1" applyAlignment="1" applyProtection="1">
      <alignment wrapText="1"/>
      <protection/>
    </xf>
    <xf numFmtId="171" fontId="6" fillId="4" borderId="1" xfId="15" applyNumberFormat="1" applyFont="1" applyFill="1" applyBorder="1" applyAlignment="1" applyProtection="1">
      <alignment horizontal="center"/>
      <protection/>
    </xf>
    <xf numFmtId="169" fontId="8" fillId="0" borderId="1" xfId="0" applyNumberFormat="1" applyFont="1" applyBorder="1" applyAlignment="1">
      <alignment horizontal="center" wrapText="1"/>
    </xf>
    <xf numFmtId="166" fontId="8" fillId="3" borderId="1" xfId="15" applyNumberFormat="1" applyFont="1" applyFill="1" applyBorder="1" applyAlignment="1" applyProtection="1">
      <alignment horizontal="center"/>
      <protection/>
    </xf>
    <xf numFmtId="165" fontId="8" fillId="4" borderId="1" xfId="15" applyNumberFormat="1" applyFont="1" applyFill="1" applyBorder="1" applyAlignment="1" applyProtection="1">
      <alignment/>
      <protection/>
    </xf>
    <xf numFmtId="164" fontId="6" fillId="5" borderId="1" xfId="0" applyFont="1" applyFill="1" applyBorder="1" applyAlignment="1">
      <alignment/>
    </xf>
    <xf numFmtId="164" fontId="9" fillId="5" borderId="1" xfId="0" applyFont="1" applyFill="1" applyBorder="1" applyAlignment="1">
      <alignment/>
    </xf>
    <xf numFmtId="165" fontId="6" fillId="5" borderId="1" xfId="15" applyNumberFormat="1" applyFont="1" applyFill="1" applyBorder="1" applyAlignment="1" applyProtection="1">
      <alignment/>
      <protection/>
    </xf>
    <xf numFmtId="166" fontId="6" fillId="5" borderId="1" xfId="15" applyNumberFormat="1" applyFont="1" applyFill="1" applyBorder="1" applyAlignment="1" applyProtection="1">
      <alignment horizontal="right"/>
      <protection/>
    </xf>
    <xf numFmtId="167" fontId="6" fillId="5" borderId="1" xfId="0" applyNumberFormat="1" applyFont="1" applyFill="1" applyBorder="1" applyAlignment="1">
      <alignment horizontal="center"/>
    </xf>
    <xf numFmtId="164" fontId="8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164" fontId="8" fillId="0" borderId="0" xfId="0" applyFont="1" applyAlignment="1">
      <alignment/>
    </xf>
    <xf numFmtId="169" fontId="6" fillId="0" borderId="0" xfId="0" applyNumberFormat="1" applyFont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 horizontal="center"/>
    </xf>
    <xf numFmtId="164" fontId="11" fillId="0" borderId="0" xfId="0" applyFont="1" applyAlignment="1">
      <alignment/>
    </xf>
    <xf numFmtId="169" fontId="10" fillId="0" borderId="0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left" vertical="center" wrapText="1"/>
    </xf>
    <xf numFmtId="169" fontId="6" fillId="0" borderId="1" xfId="0" applyNumberFormat="1" applyFont="1" applyBorder="1" applyAlignment="1">
      <alignment horizontal="left" vertical="center" wrapText="1"/>
    </xf>
    <xf numFmtId="164" fontId="8" fillId="2" borderId="1" xfId="0" applyFont="1" applyFill="1" applyBorder="1" applyAlignment="1">
      <alignment horizontal="center" vertical="top"/>
    </xf>
    <xf numFmtId="164" fontId="6" fillId="6" borderId="1" xfId="0" applyFont="1" applyFill="1" applyBorder="1" applyAlignment="1">
      <alignment wrapText="1"/>
    </xf>
    <xf numFmtId="164" fontId="8" fillId="6" borderId="1" xfId="0" applyFont="1" applyFill="1" applyBorder="1" applyAlignment="1">
      <alignment wrapText="1"/>
    </xf>
    <xf numFmtId="169" fontId="6" fillId="6" borderId="1" xfId="0" applyNumberFormat="1" applyFont="1" applyFill="1" applyBorder="1" applyAlignment="1">
      <alignment horizontal="center" vertical="center"/>
    </xf>
    <xf numFmtId="166" fontId="13" fillId="6" borderId="1" xfId="0" applyNumberFormat="1" applyFont="1" applyFill="1" applyBorder="1" applyAlignment="1">
      <alignment horizontal="center" vertical="center"/>
    </xf>
    <xf numFmtId="167" fontId="6" fillId="6" borderId="1" xfId="0" applyNumberFormat="1" applyFont="1" applyFill="1" applyBorder="1" applyAlignment="1">
      <alignment vertical="center"/>
    </xf>
    <xf numFmtId="164" fontId="6" fillId="4" borderId="1" xfId="0" applyFont="1" applyFill="1" applyBorder="1" applyAlignment="1">
      <alignment horizontal="center" wrapText="1"/>
    </xf>
    <xf numFmtId="169" fontId="6" fillId="4" borderId="1" xfId="0" applyNumberFormat="1" applyFont="1" applyFill="1" applyBorder="1" applyAlignment="1">
      <alignment horizontal="center" vertical="center"/>
    </xf>
    <xf numFmtId="166" fontId="13" fillId="4" borderId="1" xfId="0" applyNumberFormat="1" applyFont="1" applyFill="1" applyBorder="1" applyAlignment="1">
      <alignment horizontal="center" vertical="center"/>
    </xf>
    <xf numFmtId="167" fontId="6" fillId="4" borderId="1" xfId="0" applyNumberFormat="1" applyFont="1" applyFill="1" applyBorder="1" applyAlignment="1">
      <alignment vertical="center"/>
    </xf>
    <xf numFmtId="164" fontId="6" fillId="2" borderId="1" xfId="0" applyFont="1" applyFill="1" applyBorder="1" applyAlignment="1">
      <alignment wrapText="1"/>
    </xf>
    <xf numFmtId="164" fontId="8" fillId="2" borderId="1" xfId="0" applyFont="1" applyFill="1" applyBorder="1" applyAlignment="1">
      <alignment wrapText="1"/>
    </xf>
    <xf numFmtId="169" fontId="6" fillId="2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/>
    </xf>
    <xf numFmtId="166" fontId="6" fillId="2" borderId="1" xfId="0" applyNumberFormat="1" applyFont="1" applyFill="1" applyBorder="1" applyAlignment="1">
      <alignment horizontal="center" vertical="center" wrapText="1"/>
    </xf>
    <xf numFmtId="169" fontId="8" fillId="2" borderId="1" xfId="0" applyNumberFormat="1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vertical="center"/>
    </xf>
    <xf numFmtId="166" fontId="13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164" fontId="8" fillId="7" borderId="1" xfId="0" applyFont="1" applyFill="1" applyBorder="1" applyAlignment="1">
      <alignment horizontal="center"/>
    </xf>
    <xf numFmtId="164" fontId="6" fillId="7" borderId="1" xfId="0" applyFont="1" applyFill="1" applyBorder="1" applyAlignment="1">
      <alignment horizontal="left" vertical="center" wrapText="1"/>
    </xf>
    <xf numFmtId="164" fontId="6" fillId="7" borderId="1" xfId="0" applyFont="1" applyFill="1" applyBorder="1" applyAlignment="1">
      <alignment horizontal="center" vertical="center" wrapText="1"/>
    </xf>
    <xf numFmtId="169" fontId="6" fillId="7" borderId="1" xfId="0" applyNumberFormat="1" applyFont="1" applyFill="1" applyBorder="1" applyAlignment="1">
      <alignment horizontal="center"/>
    </xf>
    <xf numFmtId="166" fontId="13" fillId="7" borderId="1" xfId="0" applyNumberFormat="1" applyFont="1" applyFill="1" applyBorder="1" applyAlignment="1">
      <alignment horizontal="center"/>
    </xf>
    <xf numFmtId="167" fontId="8" fillId="7" borderId="1" xfId="0" applyNumberFormat="1" applyFont="1" applyFill="1" applyBorder="1" applyAlignment="1">
      <alignment/>
    </xf>
    <xf numFmtId="164" fontId="8" fillId="4" borderId="1" xfId="0" applyFont="1" applyFill="1" applyBorder="1" applyAlignment="1">
      <alignment horizontal="center" vertical="top"/>
    </xf>
    <xf numFmtId="164" fontId="6" fillId="4" borderId="1" xfId="0" applyFont="1" applyFill="1" applyBorder="1" applyAlignment="1">
      <alignment horizontal="left" vertical="center" wrapText="1"/>
    </xf>
    <xf numFmtId="164" fontId="6" fillId="4" borderId="1" xfId="0" applyFont="1" applyFill="1" applyBorder="1" applyAlignment="1">
      <alignment horizontal="center" vertical="center" wrapText="1"/>
    </xf>
    <xf numFmtId="169" fontId="6" fillId="4" borderId="1" xfId="0" applyNumberFormat="1" applyFont="1" applyFill="1" applyBorder="1" applyAlignment="1">
      <alignment horizontal="center"/>
    </xf>
    <xf numFmtId="166" fontId="13" fillId="4" borderId="1" xfId="0" applyNumberFormat="1" applyFont="1" applyFill="1" applyBorder="1" applyAlignment="1">
      <alignment horizontal="center"/>
    </xf>
    <xf numFmtId="167" fontId="8" fillId="4" borderId="1" xfId="0" applyNumberFormat="1" applyFont="1" applyFill="1" applyBorder="1" applyAlignment="1">
      <alignment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left" vertical="center" wrapText="1"/>
    </xf>
    <xf numFmtId="169" fontId="8" fillId="0" borderId="1" xfId="0" applyNumberFormat="1" applyFont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 wrapText="1"/>
    </xf>
    <xf numFmtId="164" fontId="15" fillId="0" borderId="0" xfId="0" applyFont="1" applyFill="1" applyBorder="1" applyAlignment="1">
      <alignment/>
    </xf>
    <xf numFmtId="164" fontId="6" fillId="8" borderId="1" xfId="0" applyFont="1" applyFill="1" applyBorder="1" applyAlignment="1">
      <alignment horizontal="center" vertical="center" wrapText="1"/>
    </xf>
    <xf numFmtId="169" fontId="6" fillId="8" borderId="1" xfId="0" applyNumberFormat="1" applyFont="1" applyFill="1" applyBorder="1" applyAlignment="1">
      <alignment horizontal="center" vertical="center"/>
    </xf>
    <xf numFmtId="166" fontId="13" fillId="8" borderId="1" xfId="0" applyNumberFormat="1" applyFont="1" applyFill="1" applyBorder="1" applyAlignment="1">
      <alignment horizontal="center" vertical="center"/>
    </xf>
    <xf numFmtId="167" fontId="6" fillId="8" borderId="1" xfId="0" applyNumberFormat="1" applyFont="1" applyFill="1" applyBorder="1" applyAlignment="1">
      <alignment vertical="center"/>
    </xf>
    <xf numFmtId="166" fontId="6" fillId="8" borderId="1" xfId="0" applyNumberFormat="1" applyFont="1" applyFill="1" applyBorder="1" applyAlignment="1">
      <alignment horizontal="right" vertical="center"/>
    </xf>
    <xf numFmtId="164" fontId="6" fillId="4" borderId="1" xfId="0" applyFont="1" applyFill="1" applyBorder="1" applyAlignment="1">
      <alignment horizontal="center"/>
    </xf>
    <xf numFmtId="164" fontId="16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0" xfId="0" applyFill="1" applyBorder="1" applyAlignment="1">
      <alignment horizontal="center"/>
    </xf>
    <xf numFmtId="164" fontId="17" fillId="0" borderId="0" xfId="0" applyFont="1" applyFill="1" applyBorder="1" applyAlignment="1">
      <alignment/>
    </xf>
    <xf numFmtId="164" fontId="18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B613D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5.375" style="0" customWidth="1"/>
    <col min="3" max="3" width="10.125" style="0" customWidth="1"/>
    <col min="4" max="4" width="13.125" style="0" customWidth="1"/>
    <col min="5" max="5" width="16.625" style="0" customWidth="1"/>
    <col min="6" max="6" width="11.375" style="0" customWidth="1"/>
    <col min="7" max="7" width="15.125" style="0" customWidth="1"/>
  </cols>
  <sheetData>
    <row r="1" spans="1:9" s="3" customFormat="1" ht="15">
      <c r="A1"/>
      <c r="B1" s="1"/>
      <c r="C1" s="1"/>
      <c r="D1" s="1"/>
      <c r="E1" s="2" t="s">
        <v>0</v>
      </c>
      <c r="F1" s="2"/>
      <c r="G1" s="2"/>
      <c r="H1" s="1"/>
      <c r="I1"/>
    </row>
    <row r="2" spans="1:9" s="3" customFormat="1" ht="15">
      <c r="A2"/>
      <c r="B2" s="1"/>
      <c r="C2" s="1"/>
      <c r="D2" s="1"/>
      <c r="E2" s="2" t="s">
        <v>1</v>
      </c>
      <c r="F2" s="2"/>
      <c r="G2" s="2"/>
      <c r="H2" s="1"/>
      <c r="I2"/>
    </row>
    <row r="3" spans="1:9" s="3" customFormat="1" ht="15">
      <c r="A3"/>
      <c r="B3" s="1"/>
      <c r="C3" s="1"/>
      <c r="D3" s="1"/>
      <c r="E3" s="2" t="s">
        <v>2</v>
      </c>
      <c r="F3" s="2"/>
      <c r="G3" s="2"/>
      <c r="H3" s="1"/>
      <c r="I3"/>
    </row>
    <row r="4" spans="1:9" s="3" customFormat="1" ht="15">
      <c r="A4"/>
      <c r="B4" s="1"/>
      <c r="C4" s="1"/>
      <c r="D4" s="1"/>
      <c r="E4" s="2" t="s">
        <v>3</v>
      </c>
      <c r="F4" s="2"/>
      <c r="G4" s="2"/>
      <c r="H4" s="1"/>
      <c r="I4"/>
    </row>
    <row r="5" spans="1:9" s="3" customFormat="1" ht="9.75" customHeight="1">
      <c r="A5"/>
      <c r="B5" s="1"/>
      <c r="C5" s="1"/>
      <c r="D5" s="1"/>
      <c r="E5" s="1"/>
      <c r="F5" s="1"/>
      <c r="G5" s="1"/>
      <c r="H5" s="1"/>
      <c r="I5"/>
    </row>
    <row r="6" spans="1:9" s="3" customFormat="1" ht="15">
      <c r="A6"/>
      <c r="B6" s="4" t="s">
        <v>4</v>
      </c>
      <c r="C6" s="4"/>
      <c r="D6" s="4"/>
      <c r="E6" s="4"/>
      <c r="F6" s="5"/>
      <c r="G6" s="5"/>
      <c r="H6" s="1"/>
      <c r="I6"/>
    </row>
    <row r="7" spans="1:9" s="3" customFormat="1" ht="15">
      <c r="A7"/>
      <c r="B7" s="4" t="s">
        <v>5</v>
      </c>
      <c r="C7" s="4"/>
      <c r="D7" s="4"/>
      <c r="E7" s="4"/>
      <c r="F7" s="5"/>
      <c r="G7" s="5"/>
      <c r="H7" s="1"/>
      <c r="I7" s="1"/>
    </row>
    <row r="8" spans="1:9" s="3" customFormat="1" ht="15">
      <c r="A8"/>
      <c r="B8" s="4" t="s">
        <v>6</v>
      </c>
      <c r="C8" s="4"/>
      <c r="D8" s="4"/>
      <c r="E8" s="4"/>
      <c r="F8" s="5"/>
      <c r="G8" s="5"/>
      <c r="H8" s="1"/>
      <c r="I8" s="1"/>
    </row>
    <row r="9" spans="1:8" s="3" customFormat="1" ht="6" customHeight="1">
      <c r="A9"/>
      <c r="B9"/>
      <c r="C9"/>
      <c r="D9" s="6"/>
      <c r="E9" s="6"/>
      <c r="F9" s="6"/>
      <c r="G9" s="6"/>
      <c r="H9" s="7"/>
    </row>
    <row r="10" spans="1:14" s="3" customFormat="1" ht="72">
      <c r="A10" s="8" t="s">
        <v>7</v>
      </c>
      <c r="B10" s="9" t="s">
        <v>8</v>
      </c>
      <c r="C10" s="8" t="s">
        <v>9</v>
      </c>
      <c r="D10" s="8" t="s">
        <v>10</v>
      </c>
      <c r="E10" s="9" t="s">
        <v>11</v>
      </c>
      <c r="F10" s="8" t="s">
        <v>12</v>
      </c>
      <c r="G10" s="8" t="s">
        <v>13</v>
      </c>
      <c r="N10" s="10"/>
    </row>
    <row r="11" spans="1:7" s="3" customFormat="1" ht="25.5" customHeight="1">
      <c r="A11" s="11"/>
      <c r="B11" s="12" t="s">
        <v>14</v>
      </c>
      <c r="C11" s="12"/>
      <c r="D11" s="13">
        <f>SUM(D12+D14+D16)</f>
        <v>301329</v>
      </c>
      <c r="E11" s="14">
        <f>SUM(E12+E14+E16)</f>
        <v>78724.68</v>
      </c>
      <c r="F11" s="15">
        <f>E11/D11</f>
        <v>0.2612582260585605</v>
      </c>
      <c r="G11" s="14">
        <f>SUM(G12+G14+G16)</f>
        <v>222604.32</v>
      </c>
    </row>
    <row r="12" spans="1:7" s="3" customFormat="1" ht="30.75" customHeight="1">
      <c r="A12" s="16"/>
      <c r="B12" s="17" t="s">
        <v>15</v>
      </c>
      <c r="C12" s="18">
        <v>6050</v>
      </c>
      <c r="D12" s="19">
        <f>SUM(D13)</f>
        <v>42244</v>
      </c>
      <c r="E12" s="20">
        <f>SUM(E13)</f>
        <v>42124.68</v>
      </c>
      <c r="F12" s="21">
        <f>E12/D12</f>
        <v>0.9971754568696146</v>
      </c>
      <c r="G12" s="22">
        <f>SUM(G13)</f>
        <v>119.32</v>
      </c>
    </row>
    <row r="13" spans="1:7" s="3" customFormat="1" ht="31.5" customHeight="1">
      <c r="A13" s="16"/>
      <c r="B13" s="23" t="s">
        <v>16</v>
      </c>
      <c r="C13" s="24">
        <v>6050</v>
      </c>
      <c r="D13" s="25">
        <v>42244</v>
      </c>
      <c r="E13" s="26">
        <v>42124.68</v>
      </c>
      <c r="F13" s="27">
        <f>E13/D13</f>
        <v>0.9971754568696146</v>
      </c>
      <c r="G13" s="28">
        <v>119.32</v>
      </c>
    </row>
    <row r="14" spans="1:7" s="3" customFormat="1" ht="31.5" customHeight="1">
      <c r="A14" s="16"/>
      <c r="B14" s="29" t="s">
        <v>17</v>
      </c>
      <c r="C14" s="30">
        <v>6050</v>
      </c>
      <c r="D14" s="19">
        <f>SUM(D15)</f>
        <v>222485</v>
      </c>
      <c r="E14" s="20">
        <f>SUM(E15)</f>
        <v>0</v>
      </c>
      <c r="F14" s="21">
        <f>E14/D14</f>
        <v>0</v>
      </c>
      <c r="G14" s="20">
        <f>SUM(G15)</f>
        <v>222485</v>
      </c>
    </row>
    <row r="15" spans="1:7" s="3" customFormat="1" ht="47.25" customHeight="1">
      <c r="A15" s="16"/>
      <c r="B15" s="23" t="s">
        <v>18</v>
      </c>
      <c r="C15" s="23">
        <v>6050</v>
      </c>
      <c r="D15" s="31">
        <v>222485</v>
      </c>
      <c r="E15" s="26">
        <v>0</v>
      </c>
      <c r="F15" s="27">
        <f>E15/D15</f>
        <v>0</v>
      </c>
      <c r="G15" s="32">
        <v>222485</v>
      </c>
    </row>
    <row r="16" spans="1:7" s="3" customFormat="1" ht="27.75" customHeight="1">
      <c r="A16" s="16"/>
      <c r="B16" s="17" t="s">
        <v>19</v>
      </c>
      <c r="C16" s="18">
        <v>6050</v>
      </c>
      <c r="D16" s="33">
        <f>SUM(D17)</f>
        <v>36600</v>
      </c>
      <c r="E16" s="20">
        <f>SUM(E17)</f>
        <v>36600</v>
      </c>
      <c r="F16" s="21">
        <f>E16/D16</f>
        <v>1</v>
      </c>
      <c r="G16" s="34">
        <f>SUM(G17:G17)</f>
        <v>0</v>
      </c>
    </row>
    <row r="17" spans="1:7" s="3" customFormat="1" ht="90" customHeight="1">
      <c r="A17" s="16"/>
      <c r="B17" s="23" t="s">
        <v>20</v>
      </c>
      <c r="C17" s="24">
        <v>6050</v>
      </c>
      <c r="D17" s="35">
        <v>36600</v>
      </c>
      <c r="E17" s="36">
        <v>36600</v>
      </c>
      <c r="F17" s="37">
        <f>E17/D17</f>
        <v>1</v>
      </c>
      <c r="G17" s="38">
        <v>0</v>
      </c>
    </row>
    <row r="18" spans="1:7" s="3" customFormat="1" ht="29.25" customHeight="1">
      <c r="A18" s="39"/>
      <c r="B18" s="12" t="s">
        <v>21</v>
      </c>
      <c r="C18" s="40"/>
      <c r="D18" s="41">
        <f>SUM(D19)</f>
        <v>1511496</v>
      </c>
      <c r="E18" s="42">
        <f>SUM(E19)</f>
        <v>1499831.27</v>
      </c>
      <c r="F18" s="15">
        <f>E18/D18</f>
        <v>0.992282659034493</v>
      </c>
      <c r="G18" s="43">
        <f>SUM(G19)</f>
        <v>11664.73</v>
      </c>
    </row>
    <row r="19" spans="1:7" s="3" customFormat="1" ht="26.25" customHeight="1">
      <c r="A19" s="39"/>
      <c r="B19" s="29" t="s">
        <v>22</v>
      </c>
      <c r="C19" s="29"/>
      <c r="D19" s="33">
        <f>SUM(D20+D21+D22+D23)</f>
        <v>1511496</v>
      </c>
      <c r="E19" s="20">
        <f>SUM(E23+E22+E21+E20)</f>
        <v>1499831.27</v>
      </c>
      <c r="F19" s="21">
        <f>E19/D19</f>
        <v>0.992282659034493</v>
      </c>
      <c r="G19" s="44">
        <f>SUM(G20:G22)</f>
        <v>11664.73</v>
      </c>
    </row>
    <row r="20" spans="1:7" s="3" customFormat="1" ht="17.25" customHeight="1">
      <c r="A20" s="11"/>
      <c r="B20" s="23" t="s">
        <v>23</v>
      </c>
      <c r="C20" s="23">
        <v>6059</v>
      </c>
      <c r="D20" s="31">
        <v>1172710</v>
      </c>
      <c r="E20" s="26">
        <v>1161045.52</v>
      </c>
      <c r="F20" s="45">
        <f>E20/D20</f>
        <v>0.9900533976857023</v>
      </c>
      <c r="G20" s="46">
        <v>11664.48</v>
      </c>
    </row>
    <row r="21" spans="1:7" s="3" customFormat="1" ht="14.25" customHeight="1">
      <c r="A21" s="11"/>
      <c r="B21" s="23"/>
      <c r="C21" s="23"/>
      <c r="D21" s="31"/>
      <c r="E21" s="26"/>
      <c r="F21" s="45"/>
      <c r="G21" s="46"/>
    </row>
    <row r="22" spans="1:7" s="3" customFormat="1" ht="23.25" customHeight="1">
      <c r="A22" s="11"/>
      <c r="B22" s="24" t="s">
        <v>24</v>
      </c>
      <c r="C22" s="23">
        <v>6050</v>
      </c>
      <c r="D22" s="31">
        <v>338786</v>
      </c>
      <c r="E22" s="26">
        <v>338785.75</v>
      </c>
      <c r="F22" s="45">
        <f>E22/D22</f>
        <v>0.999999262071042</v>
      </c>
      <c r="G22" s="46">
        <v>0.25</v>
      </c>
    </row>
    <row r="23" spans="1:7" s="3" customFormat="1" ht="9.75" customHeight="1">
      <c r="A23" s="11"/>
      <c r="B23" s="24"/>
      <c r="C23" s="24"/>
      <c r="D23" s="31"/>
      <c r="E23" s="26"/>
      <c r="F23" s="45"/>
      <c r="G23" s="46"/>
    </row>
    <row r="24" spans="1:7" s="3" customFormat="1" ht="25.5" customHeight="1">
      <c r="A24" s="11"/>
      <c r="B24" s="47" t="s">
        <v>25</v>
      </c>
      <c r="C24" s="47"/>
      <c r="D24" s="41">
        <f>SUM(D25)</f>
        <v>389429</v>
      </c>
      <c r="E24" s="41">
        <f>SUM(E25)</f>
        <v>389429</v>
      </c>
      <c r="F24" s="15">
        <f>E24/D24</f>
        <v>1</v>
      </c>
      <c r="G24" s="48">
        <f>SUM(G25)</f>
        <v>0</v>
      </c>
    </row>
    <row r="25" spans="1:7" s="3" customFormat="1" ht="28.5" customHeight="1">
      <c r="A25" s="49"/>
      <c r="B25" s="17" t="s">
        <v>26</v>
      </c>
      <c r="C25" s="17">
        <v>6210</v>
      </c>
      <c r="D25" s="33">
        <f>SUM(D26)</f>
        <v>389429</v>
      </c>
      <c r="E25" s="20">
        <f>SUM(E26)</f>
        <v>389429</v>
      </c>
      <c r="F25" s="21">
        <f>E25/D25</f>
        <v>1</v>
      </c>
      <c r="G25" s="34">
        <f>SUM(G26:G26)</f>
        <v>0</v>
      </c>
    </row>
    <row r="26" spans="1:7" s="3" customFormat="1" ht="45.75" customHeight="1">
      <c r="A26" s="11"/>
      <c r="B26" s="23" t="s">
        <v>27</v>
      </c>
      <c r="C26" s="23">
        <v>6210</v>
      </c>
      <c r="D26" s="50">
        <v>389429</v>
      </c>
      <c r="E26" s="26">
        <v>389429</v>
      </c>
      <c r="F26" s="27">
        <f>E26/D26</f>
        <v>1</v>
      </c>
      <c r="G26" s="51">
        <v>0</v>
      </c>
    </row>
    <row r="27" spans="1:7" s="3" customFormat="1" ht="28.5" customHeight="1">
      <c r="A27" s="11"/>
      <c r="B27" s="12" t="s">
        <v>28</v>
      </c>
      <c r="C27" s="12"/>
      <c r="D27" s="52">
        <f>SUM(D28)</f>
        <v>24156</v>
      </c>
      <c r="E27" s="42">
        <f>SUM(E28)</f>
        <v>24156</v>
      </c>
      <c r="F27" s="15">
        <f>E27/D27</f>
        <v>1</v>
      </c>
      <c r="G27" s="43">
        <f>SUM(G28)</f>
        <v>0</v>
      </c>
    </row>
    <row r="28" spans="1:7" s="3" customFormat="1" ht="27.75" customHeight="1">
      <c r="A28" s="11"/>
      <c r="B28" s="17" t="s">
        <v>29</v>
      </c>
      <c r="C28" s="17"/>
      <c r="D28" s="33">
        <f>SUM(D29:D29)</f>
        <v>24156</v>
      </c>
      <c r="E28" s="53">
        <f>SUM(E29)</f>
        <v>24156</v>
      </c>
      <c r="F28" s="21">
        <f>E28/D28</f>
        <v>1</v>
      </c>
      <c r="G28" s="34">
        <f>SUM(G29:G29)</f>
        <v>0</v>
      </c>
    </row>
    <row r="29" spans="1:7" s="3" customFormat="1" ht="30.75" customHeight="1">
      <c r="A29" s="11"/>
      <c r="B29" s="23" t="s">
        <v>30</v>
      </c>
      <c r="C29" s="23">
        <v>6050</v>
      </c>
      <c r="D29" s="31">
        <v>24156</v>
      </c>
      <c r="E29" s="26">
        <v>24156</v>
      </c>
      <c r="F29" s="27">
        <f>E29/D29</f>
        <v>1</v>
      </c>
      <c r="G29" s="54">
        <v>0</v>
      </c>
    </row>
    <row r="30" spans="1:7" s="3" customFormat="1" ht="25.5" customHeight="1">
      <c r="A30" s="11"/>
      <c r="B30" s="12" t="s">
        <v>31</v>
      </c>
      <c r="C30" s="12"/>
      <c r="D30" s="41">
        <f>SUM(D31)</f>
        <v>263520</v>
      </c>
      <c r="E30" s="55">
        <f>SUM(E31)</f>
        <v>0</v>
      </c>
      <c r="F30" s="15">
        <f>E30/D30</f>
        <v>0</v>
      </c>
      <c r="G30" s="42">
        <f>SUM(G31)</f>
        <v>263520</v>
      </c>
    </row>
    <row r="31" spans="1:7" s="3" customFormat="1" ht="27.75" customHeight="1">
      <c r="A31" s="11"/>
      <c r="B31" s="29" t="s">
        <v>32</v>
      </c>
      <c r="C31" s="29"/>
      <c r="D31" s="56">
        <f>SUM(D32)</f>
        <v>263520</v>
      </c>
      <c r="E31" s="20">
        <f>SUM(E32)</f>
        <v>0</v>
      </c>
      <c r="F31" s="21">
        <f>E31/D31</f>
        <v>0</v>
      </c>
      <c r="G31" s="20">
        <f>SUM(G32)</f>
        <v>263520</v>
      </c>
    </row>
    <row r="32" spans="1:7" s="3" customFormat="1" ht="31.5" customHeight="1">
      <c r="A32" s="11"/>
      <c r="B32" s="23" t="s">
        <v>33</v>
      </c>
      <c r="C32" s="23">
        <v>6050</v>
      </c>
      <c r="D32" s="31">
        <v>263520</v>
      </c>
      <c r="E32" s="26">
        <v>0</v>
      </c>
      <c r="F32" s="27">
        <f>E32/D32</f>
        <v>0</v>
      </c>
      <c r="G32" s="51">
        <v>263520</v>
      </c>
    </row>
    <row r="33" spans="1:7" s="3" customFormat="1" ht="27.75" customHeight="1">
      <c r="A33" s="11"/>
      <c r="B33" s="57" t="s">
        <v>34</v>
      </c>
      <c r="C33" s="58"/>
      <c r="D33" s="59">
        <f>SUM(D11+D18+D24+D27+D30)</f>
        <v>2489930</v>
      </c>
      <c r="E33" s="60">
        <f>SUM(E11+E18+E24+E27+E30)</f>
        <v>1992140.95</v>
      </c>
      <c r="F33" s="61">
        <f>E33/D33</f>
        <v>0.8000790986091978</v>
      </c>
      <c r="G33" s="60">
        <f>SUM(G11+G18+G24+G27+G30)</f>
        <v>497789.05000000005</v>
      </c>
    </row>
    <row r="34" spans="1:7" s="3" customFormat="1" ht="13.5" customHeight="1">
      <c r="A34" s="62"/>
      <c r="B34" s="62" t="s">
        <v>35</v>
      </c>
      <c r="C34" s="62"/>
      <c r="D34" s="63"/>
      <c r="E34" s="64"/>
      <c r="F34" s="65"/>
      <c r="G34" s="66"/>
    </row>
    <row r="35" spans="1:7" s="3" customFormat="1" ht="15">
      <c r="A35" s="62"/>
      <c r="B35" s="67"/>
      <c r="C35" s="67"/>
      <c r="D35" s="63"/>
      <c r="E35" s="64"/>
      <c r="F35" s="65"/>
      <c r="G35" s="66"/>
    </row>
    <row r="36" spans="1:7" s="3" customFormat="1" ht="15">
      <c r="A36" s="62"/>
      <c r="B36" s="67"/>
      <c r="C36" s="67"/>
      <c r="D36" s="63"/>
      <c r="E36" s="64"/>
      <c r="F36" s="65"/>
      <c r="G36" s="66"/>
    </row>
    <row r="37" spans="1:7" s="3" customFormat="1" ht="12.75" customHeight="1" hidden="1">
      <c r="A37" s="62"/>
      <c r="B37" s="62"/>
      <c r="C37" s="62"/>
      <c r="D37" s="63"/>
      <c r="E37" s="64"/>
      <c r="F37" s="65"/>
      <c r="G37" s="66"/>
    </row>
    <row r="38" spans="1:7" s="3" customFormat="1" ht="38.25" customHeight="1">
      <c r="A38" s="62"/>
      <c r="B38" s="68" t="s">
        <v>36</v>
      </c>
      <c r="C38" s="68"/>
      <c r="D38" s="68"/>
      <c r="E38" s="69"/>
      <c r="F38" s="70"/>
      <c r="G38" s="71"/>
    </row>
    <row r="39" spans="1:7" s="3" customFormat="1" ht="15">
      <c r="A39" s="62"/>
      <c r="B39" s="62"/>
      <c r="C39" s="62"/>
      <c r="D39" s="62"/>
      <c r="E39" s="62"/>
      <c r="F39" s="62"/>
      <c r="G39" s="62"/>
    </row>
    <row r="40" spans="1:7" s="3" customFormat="1" ht="72">
      <c r="A40" s="8" t="s">
        <v>37</v>
      </c>
      <c r="B40" s="8" t="s">
        <v>38</v>
      </c>
      <c r="C40" s="8" t="s">
        <v>39</v>
      </c>
      <c r="D40" s="8" t="s">
        <v>40</v>
      </c>
      <c r="E40" s="72" t="s">
        <v>41</v>
      </c>
      <c r="F40" s="8" t="s">
        <v>42</v>
      </c>
      <c r="G40" s="73" t="s">
        <v>43</v>
      </c>
    </row>
    <row r="41" spans="1:7" s="3" customFormat="1" ht="34.5" customHeight="1">
      <c r="A41" s="74"/>
      <c r="B41" s="75" t="s">
        <v>44</v>
      </c>
      <c r="C41" s="76"/>
      <c r="D41" s="77">
        <f>SUM(D42)</f>
        <v>120094</v>
      </c>
      <c r="E41" s="78">
        <f>SUM(E42)</f>
        <v>30424</v>
      </c>
      <c r="F41" s="79">
        <f>E41/D41</f>
        <v>0.2533348876713241</v>
      </c>
      <c r="G41" s="78">
        <f>SUM(G42)</f>
        <v>89670</v>
      </c>
    </row>
    <row r="42" spans="1:7" s="3" customFormat="1" ht="33.75" customHeight="1">
      <c r="A42" s="74"/>
      <c r="B42" s="29" t="s">
        <v>45</v>
      </c>
      <c r="C42" s="80">
        <v>4300</v>
      </c>
      <c r="D42" s="81">
        <f>SUM(D44:D50)</f>
        <v>120094</v>
      </c>
      <c r="E42" s="82">
        <f>SUM(E43:E50)</f>
        <v>30424</v>
      </c>
      <c r="F42" s="83">
        <f>E42/D42</f>
        <v>0.2533348876713241</v>
      </c>
      <c r="G42" s="82">
        <f>SUM(G43:G50)</f>
        <v>89670</v>
      </c>
    </row>
    <row r="43" spans="1:7" s="3" customFormat="1" ht="31.5" customHeight="1">
      <c r="A43" s="74"/>
      <c r="B43" s="84" t="s">
        <v>46</v>
      </c>
      <c r="C43" s="85"/>
      <c r="D43" s="86"/>
      <c r="E43" s="87"/>
      <c r="F43" s="88"/>
      <c r="G43" s="89"/>
    </row>
    <row r="44" spans="1:7" s="3" customFormat="1" ht="72">
      <c r="A44" s="74">
        <v>1</v>
      </c>
      <c r="B44" s="85" t="s">
        <v>47</v>
      </c>
      <c r="C44" s="85"/>
      <c r="D44" s="90">
        <v>7000</v>
      </c>
      <c r="E44" s="87">
        <v>7000</v>
      </c>
      <c r="F44" s="91">
        <f>E44/D44</f>
        <v>1</v>
      </c>
      <c r="G44" s="89">
        <v>0</v>
      </c>
    </row>
    <row r="45" spans="1:7" s="3" customFormat="1" ht="113.25" customHeight="1">
      <c r="A45" s="74">
        <v>2</v>
      </c>
      <c r="B45" s="85" t="s">
        <v>48</v>
      </c>
      <c r="C45" s="85"/>
      <c r="D45" s="90">
        <v>8784</v>
      </c>
      <c r="E45" s="87">
        <v>8784</v>
      </c>
      <c r="F45" s="91">
        <f>E45/D45</f>
        <v>1</v>
      </c>
      <c r="G45" s="89">
        <v>0</v>
      </c>
    </row>
    <row r="46" spans="1:7" s="3" customFormat="1" ht="97.5" customHeight="1">
      <c r="A46" s="74">
        <v>3</v>
      </c>
      <c r="B46" s="85" t="s">
        <v>49</v>
      </c>
      <c r="C46" s="85"/>
      <c r="D46" s="90">
        <v>3050</v>
      </c>
      <c r="E46" s="92">
        <v>0</v>
      </c>
      <c r="F46" s="91">
        <f>E46/D46</f>
        <v>0</v>
      </c>
      <c r="G46" s="93">
        <v>3050</v>
      </c>
    </row>
    <row r="47" spans="1:7" s="3" customFormat="1" ht="104.25" customHeight="1">
      <c r="A47" s="74">
        <v>4</v>
      </c>
      <c r="B47" s="85" t="s">
        <v>50</v>
      </c>
      <c r="C47" s="85"/>
      <c r="D47" s="90">
        <v>31720</v>
      </c>
      <c r="E47" s="87">
        <v>0</v>
      </c>
      <c r="F47" s="91">
        <f>E47/D47</f>
        <v>0</v>
      </c>
      <c r="G47" s="93">
        <v>31720</v>
      </c>
    </row>
    <row r="48" spans="1:7" s="3" customFormat="1" ht="132.75" customHeight="1">
      <c r="A48" s="74">
        <v>5</v>
      </c>
      <c r="B48" s="85" t="s">
        <v>51</v>
      </c>
      <c r="C48" s="85"/>
      <c r="D48" s="90">
        <v>14640</v>
      </c>
      <c r="E48" s="87">
        <v>14640</v>
      </c>
      <c r="F48" s="91">
        <f>E48/D48</f>
        <v>1</v>
      </c>
      <c r="G48" s="89">
        <v>0</v>
      </c>
    </row>
    <row r="49" spans="1:7" s="3" customFormat="1" ht="111.75" customHeight="1">
      <c r="A49" s="74">
        <v>6</v>
      </c>
      <c r="B49" s="85" t="s">
        <v>52</v>
      </c>
      <c r="C49" s="85"/>
      <c r="D49" s="90">
        <v>14640</v>
      </c>
      <c r="E49" s="87">
        <v>0</v>
      </c>
      <c r="F49" s="91">
        <f>E49/D49</f>
        <v>0</v>
      </c>
      <c r="G49" s="93">
        <v>14640</v>
      </c>
    </row>
    <row r="50" spans="1:7" s="3" customFormat="1" ht="92.25" customHeight="1">
      <c r="A50" s="74">
        <v>7</v>
      </c>
      <c r="B50" s="85" t="s">
        <v>53</v>
      </c>
      <c r="C50" s="85"/>
      <c r="D50" s="90">
        <v>40260</v>
      </c>
      <c r="E50" s="87">
        <v>0</v>
      </c>
      <c r="F50" s="91">
        <f>E50/D50</f>
        <v>0</v>
      </c>
      <c r="G50" s="93">
        <v>40260</v>
      </c>
    </row>
    <row r="51" spans="1:7" s="3" customFormat="1" ht="26.25" customHeight="1">
      <c r="A51" s="94"/>
      <c r="B51" s="95" t="s">
        <v>54</v>
      </c>
      <c r="C51" s="96"/>
      <c r="D51" s="97">
        <f>SUM(D53)</f>
        <v>50880</v>
      </c>
      <c r="E51" s="98">
        <f>SUM(E52)</f>
        <v>50880</v>
      </c>
      <c r="F51" s="99">
        <f>E51/D51</f>
        <v>1</v>
      </c>
      <c r="G51" s="98">
        <f>SUM(G52)</f>
        <v>0</v>
      </c>
    </row>
    <row r="52" spans="1:7" s="3" customFormat="1" ht="23.25" customHeight="1">
      <c r="A52" s="100"/>
      <c r="B52" s="101" t="s">
        <v>55</v>
      </c>
      <c r="C52" s="102">
        <v>3240</v>
      </c>
      <c r="D52" s="103">
        <f>SUM(D53)</f>
        <v>50880</v>
      </c>
      <c r="E52" s="104">
        <f>SUM(E53)</f>
        <v>50880</v>
      </c>
      <c r="F52" s="105">
        <f>E52/D52</f>
        <v>1</v>
      </c>
      <c r="G52" s="104">
        <f>SUM(G53)</f>
        <v>0</v>
      </c>
    </row>
    <row r="53" spans="1:11" s="3" customFormat="1" ht="26.25" customHeight="1">
      <c r="A53" s="106"/>
      <c r="B53" s="107" t="s">
        <v>56</v>
      </c>
      <c r="C53" s="107"/>
      <c r="D53" s="108">
        <v>50880</v>
      </c>
      <c r="E53" s="109">
        <v>50880</v>
      </c>
      <c r="F53" s="88">
        <f>E53/D53</f>
        <v>1</v>
      </c>
      <c r="G53" s="110">
        <v>0</v>
      </c>
      <c r="K53" s="111"/>
    </row>
    <row r="54" spans="1:7" s="3" customFormat="1" ht="33.75" customHeight="1">
      <c r="A54" s="112" t="s">
        <v>34</v>
      </c>
      <c r="B54" s="112"/>
      <c r="C54" s="112"/>
      <c r="D54" s="113">
        <f>SUM(D41+D51)</f>
        <v>170974</v>
      </c>
      <c r="E54" s="114">
        <f>SUM(E51+E41)</f>
        <v>81304</v>
      </c>
      <c r="F54" s="115">
        <f>E54/D54</f>
        <v>0.47553429176365997</v>
      </c>
      <c r="G54" s="116">
        <v>89670</v>
      </c>
    </row>
    <row r="55" spans="1:7" s="3" customFormat="1" ht="31.5" customHeight="1">
      <c r="A55" s="117" t="s">
        <v>57</v>
      </c>
      <c r="B55" s="117"/>
      <c r="C55" s="117"/>
      <c r="D55" s="81">
        <f>SUM(D33+D54)</f>
        <v>2660904</v>
      </c>
      <c r="E55" s="82">
        <f>SUM(E33+E54)</f>
        <v>2073444.95</v>
      </c>
      <c r="F55" s="83">
        <f>E55/D55</f>
        <v>0.7792257631241112</v>
      </c>
      <c r="G55" s="82">
        <f>SUM(G33+G54)</f>
        <v>587459.05</v>
      </c>
    </row>
    <row r="56" spans="2:7" s="3" customFormat="1" ht="15">
      <c r="B56" s="118" t="s">
        <v>58</v>
      </c>
      <c r="C56" s="118"/>
      <c r="G56" s="119"/>
    </row>
    <row r="57" spans="2:3" s="3" customFormat="1" ht="15">
      <c r="B57" s="67"/>
      <c r="C57" s="67"/>
    </row>
    <row r="58" spans="2:7" s="3" customFormat="1" ht="15">
      <c r="B58" s="67"/>
      <c r="C58" s="67"/>
      <c r="E58" s="120"/>
      <c r="F58" s="120"/>
      <c r="G58" s="120"/>
    </row>
    <row r="59" spans="2:7" s="3" customFormat="1" ht="15">
      <c r="B59" s="121"/>
      <c r="C59" s="121"/>
      <c r="E59" s="120"/>
      <c r="F59" s="120"/>
      <c r="G59" s="120"/>
    </row>
    <row r="60" spans="2:7" s="3" customFormat="1" ht="12.75">
      <c r="B60" s="122"/>
      <c r="C60" s="122"/>
      <c r="E60" s="120"/>
      <c r="F60" s="120"/>
      <c r="G60" s="120"/>
    </row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</sheetData>
  <mergeCells count="23">
    <mergeCell ref="E1:G1"/>
    <mergeCell ref="E2:G2"/>
    <mergeCell ref="E3:G3"/>
    <mergeCell ref="E4:G4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39:G39"/>
    <mergeCell ref="A54:B54"/>
    <mergeCell ref="A55:B55"/>
    <mergeCell ref="E58:G58"/>
    <mergeCell ref="E60:G60"/>
  </mergeCells>
  <printOptions/>
  <pageMargins left="0.7083333333333334" right="0.7083333333333334" top="0.7083333333333334" bottom="0.7083333333333334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WRG</dc:creator>
  <cp:keywords/>
  <dc:description/>
  <cp:lastModifiedBy/>
  <cp:lastPrinted>2012-03-21T08:43:59Z</cp:lastPrinted>
  <dcterms:created xsi:type="dcterms:W3CDTF">2005-04-15T09:48:22Z</dcterms:created>
  <dcterms:modified xsi:type="dcterms:W3CDTF">2012-03-21T08:44:10Z</dcterms:modified>
  <cp:category/>
  <cp:version/>
  <cp:contentType/>
  <cp:contentStatus/>
  <cp:revision>181</cp:revision>
</cp:coreProperties>
</file>