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<sst xmlns="http://schemas.openxmlformats.org/spreadsheetml/2006/main" count="560" uniqueCount="251">
  <si>
    <t>Dział</t>
  </si>
  <si>
    <t>Rozdz.</t>
  </si>
  <si>
    <t>Wyszczególnienie</t>
  </si>
  <si>
    <t>Pozostałe odsetki</t>
  </si>
  <si>
    <t>Pozostała działalność</t>
  </si>
  <si>
    <t>050</t>
  </si>
  <si>
    <t>Rybołówstwo i rybactwo</t>
  </si>
  <si>
    <t>05095</t>
  </si>
  <si>
    <t>Wpływy z różnych dochodów</t>
  </si>
  <si>
    <t>Gospodarka mieszkaniowa</t>
  </si>
  <si>
    <t>Gospodarka gruntami i nieruchomościami</t>
  </si>
  <si>
    <t>Wpływy z różnych opłat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</si>
  <si>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</si>
  <si>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</si>
  <si>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</si>
  <si>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</si>
  <si>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</si>
  <si>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</si>
  <si>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Wpłwy z opłaty komunikacyjnej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</si>
  <si>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</si>
  <si>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</si>
  <si>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</si>
  <si>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</si>
  <si>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Wpływy z podatku dochodowego od osób fizycznych</t>
  </si>
  <si>
    <t>Podatek od nieruchomości</t>
  </si>
  <si>
    <t>Podatek od środków transportowych</t>
  </si>
  <si>
    <t>Podatek od czynności cywilnoprawnych</t>
  </si>
  <si>
    <t>Podatek rolny</t>
  </si>
  <si>
    <t>Podatek leśny</t>
  </si>
  <si>
    <t>Podatek od spadków i darowizn</t>
  </si>
  <si>
    <t>Wpływy z opłaty skarbowej</t>
  </si>
  <si>
    <t>Wpływy z różnych rozliczeń</t>
  </si>
  <si>
    <t>Udziały gmin w podatkach stanowiących dochód budżetu państwa</t>
  </si>
  <si>
    <t>Podatek dochodowy od osób fizycznych</t>
  </si>
  <si>
    <t>Podatek dochodowy od osób prawnych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</si>
  <si>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</si>
  <si>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</si>
  <si>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</si>
  <si>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</si>
  <si>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</si>
  <si>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</si>
  <si>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</si>
  <si>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</si>
  <si>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Wpływy z usług</t>
  </si>
  <si>
    <t>Dotacje celowe otrzymane z budżetu państwa na realizację bieżących zadań własnych powiatu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</si>
  <si>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</si>
  <si>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</si>
  <si>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</si>
  <si>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</si>
  <si>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</si>
  <si>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</si>
  <si>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</si>
  <si>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Gospodarka komunalna i ochrona środowiska</t>
  </si>
  <si>
    <t>Gospodarka odpadami</t>
  </si>
  <si>
    <t>Kultura i ochrona dziedzictwa narodowego</t>
  </si>
  <si>
    <t>Biblioteki</t>
  </si>
  <si>
    <t>R a z e m</t>
  </si>
  <si>
    <t>Wpływy z opłat za zezwolenia na sprzedaż alkoholu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</si>
  <si>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</si>
  <si>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</si>
  <si>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</si>
  <si>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>Usługi opiekuńcze i specjalistyczne usługi opiekuńcze</t>
  </si>
  <si>
    <t>Dotacje celowe otrzymane z budżetu państwa na zadania bieżące z zakresu administracji rządowej oraz inne zadania zlecone ustawami realizowane przez powiat</t>
  </si>
  <si>
    <t>Wpływy z opłat  za zarząd, użytkowanie i użytkowanie wieczyste nieruchomości</t>
  </si>
  <si>
    <t>Wpływy z tytułu przekształcenia prawa użytkowania wieczystego przysługującego osobom fizycznym w prawo własności</t>
  </si>
  <si>
    <t>Odsetki od nieterminowych wpłat z tytułu podatków i opłat</t>
  </si>
  <si>
    <t>Grzywny, mandaty i inne kary pieniężne od ludności</t>
  </si>
  <si>
    <t xml:space="preserve">Dotacje celowe otrzymane z budżetu państwa na realizację zadań bieżących  z zakresu administracji rządowej oraz innych zadań  zleconych gminie ustawami </t>
  </si>
  <si>
    <t>Podatek od działalności gospodarczej osób fizycznych opłacany w formie  karty podatkowej</t>
  </si>
  <si>
    <t>Wpływy z opłaty targowej</t>
  </si>
  <si>
    <t>Subwencje ogólne z budżetu państwa / powiat/</t>
  </si>
  <si>
    <t>Subwencje ogólne z budżetu państwa / gmina/</t>
  </si>
  <si>
    <t>Subwencje ogólne z budżetu państwa</t>
  </si>
  <si>
    <t>Dotacje celowe otrzymane  z budżetu państwa na realizację własnych zadań bieżących gmin.</t>
  </si>
  <si>
    <t>Dotacje celowe otrzymane z powiatu na zadania bieżące realizowane na podstawie porozumień między jednostkami samorządu terytorialnego</t>
  </si>
  <si>
    <t>Wpływy z innych lokalnych opłat pobieranych przez jednostki samorządu terytorialnego na podstawie odrębnych ustaw  / karty wędkarskie /</t>
  </si>
  <si>
    <t>Dotacje celowe otrzymane z budżetu państwa na zadania bieżące z zakresu administracji rządowej oraz inne zadania zlecone ustawami realiz.przez powiat</t>
  </si>
  <si>
    <t>Dotacje celowe otrzymane  z budżetu państwa na realizację własnych zadań bieżących gmin</t>
  </si>
  <si>
    <t>Odsetki od nietermin.wpłat z tytułu podatków i opłat</t>
  </si>
  <si>
    <t>Część wyrównawcza subw.ogólnej dla powiatów</t>
  </si>
  <si>
    <t>Dochody z najmu i dzierżawy składników majątkowych Skarbu Państwa, jednostek samorządu terytorialnego lub innych jednostek zaliczanych do sektora finansów publicznych oraz innych umów o podobnym charakterze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</si>
  <si>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</si>
  <si>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</si>
  <si>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</si>
  <si>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</si>
  <si>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</si>
  <si>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0490</t>
  </si>
  <si>
    <t>0970</t>
  </si>
  <si>
    <t>0470</t>
  </si>
  <si>
    <t>0690</t>
  </si>
  <si>
    <t>0750</t>
  </si>
  <si>
    <t>0760</t>
  </si>
  <si>
    <t>0910</t>
  </si>
  <si>
    <t>2110</t>
  </si>
  <si>
    <t>2360</t>
  </si>
  <si>
    <t>0570</t>
  </si>
  <si>
    <t>2010</t>
  </si>
  <si>
    <t>0420</t>
  </si>
  <si>
    <t>0920</t>
  </si>
  <si>
    <t>0480</t>
  </si>
  <si>
    <t>6410</t>
  </si>
  <si>
    <t>0350</t>
  </si>
  <si>
    <t>0310</t>
  </si>
  <si>
    <t>0340</t>
  </si>
  <si>
    <t>0500</t>
  </si>
  <si>
    <t>0320</t>
  </si>
  <si>
    <t>0330</t>
  </si>
  <si>
    <t>0360</t>
  </si>
  <si>
    <t>0370</t>
  </si>
  <si>
    <t>0430</t>
  </si>
  <si>
    <t>0410</t>
  </si>
  <si>
    <t>0010</t>
  </si>
  <si>
    <t>0020</t>
  </si>
  <si>
    <t>2920</t>
  </si>
  <si>
    <t>2130</t>
  </si>
  <si>
    <t>2030</t>
  </si>
  <si>
    <t>0830</t>
  </si>
  <si>
    <t>2320</t>
  </si>
  <si>
    <t>6260</t>
  </si>
  <si>
    <t>Dochody od osób prawnych, od osób fizycznych i od innych jednostek nieposiadających osobowości prawnej oraz wydatki związane z ich poborem</t>
  </si>
  <si>
    <t>Dotacje celowe otrzymane z budżetu państwa na zadania bieżące z zakresu administracji rządowej oraz inne zadania zlecone ustawami realiz.przez powiat /placówki opiekuńczo - wychowawcze /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</si>
  <si>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</si>
  <si>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>Część wyrównawcza subw.ogólnej dla gmin</t>
  </si>
  <si>
    <t>Część równoważąca subwencji ogólnej  dla powiatów</t>
  </si>
  <si>
    <t>Wpływy z usług "Klub Seniora"</t>
  </si>
  <si>
    <t>Część równoważąca subwencji ogólnej  dla gmin</t>
  </si>
  <si>
    <t>Wpływy z podatku rolnego, podatku leśnego,podatku od czynności cywilnoprawnych , podatków i opłat lokalnych od osób prawnych i innych jednostek organizacyjnych .</t>
  </si>
  <si>
    <t>Zespoły do spraw orzekania o niepełnosprawności</t>
  </si>
  <si>
    <t xml:space="preserve">Dochody jednostek samorządu terytorialnego związane z  realizacją zadań z zakresu administracji rządowej oraz innych zadań zleconych ustawami </t>
  </si>
  <si>
    <t>Wpływy ze sprzedaży składników majątkowych</t>
  </si>
  <si>
    <t>0870</t>
  </si>
  <si>
    <t>Wpływy z róznych dochodów</t>
  </si>
  <si>
    <t>Zasiłki i pomoc w naturze oraz składki na ubezpieczenia emerytalne i rentowe</t>
  </si>
  <si>
    <t>Wpływy z podatku rolnego, podatku leśnego,podatku od spadków i darowizn , podatku od czynności cywilnoprawnych oraz podatków i opłat lokalnych od osób fizycznych .</t>
  </si>
  <si>
    <t>Szkoły podstawowe specjalne</t>
  </si>
  <si>
    <t>Przedszkola</t>
  </si>
  <si>
    <t>Poradnie psychologiczno-pedagogiczne</t>
  </si>
  <si>
    <t>Wpływy z innych lokalnych opłat pobieranych przez jst na pdst. odrębnych ustaw</t>
  </si>
  <si>
    <t>Dotacje celowe otrzymane z gminy na inwestycje i zakupy inwestycyjne realizowane na podstawie porozumień (umów) między jednostkami samorządu terytorialnego</t>
  </si>
  <si>
    <t>Dotacje celowe otrzymane z powiatu na inwestycje i zakupy inwestycyjne realizowane na podstawie porozumień (umów) między jednostkami samorządu terytorialnego</t>
  </si>
  <si>
    <t>Rekompensaty utraconych dochodów w podatkach i opłatach lokalnych</t>
  </si>
  <si>
    <t>2680</t>
  </si>
  <si>
    <t>Wpływy z opłat za koncesje i licencje</t>
  </si>
  <si>
    <t>0590</t>
  </si>
  <si>
    <t>Dotacje otrzymane z funduszy celowych na finansowanie lub dofinansowanie kosztów realizacji inwestycji i zakupów inwestycyjnych jednostek sektora finansów publicznych</t>
  </si>
  <si>
    <t>Rehabilitacja zawodowa i społeczna osób niepełnosprawnych</t>
  </si>
  <si>
    <t>80148</t>
  </si>
  <si>
    <t>Stołówki szkolne</t>
  </si>
  <si>
    <t>Odsetki od dotacji wykorzystanych niezgodnie z przeznaczeniem lub pobranych w nadmiernej wysokości</t>
  </si>
  <si>
    <t>0900</t>
  </si>
  <si>
    <t>Wpływy ze zwrotów dotacji wykorzystanych niezgodnie z przeznaczeniem lub pobranych w nadmiernej wysokości</t>
  </si>
  <si>
    <t>2009</t>
  </si>
  <si>
    <t>Pozostałe dochody</t>
  </si>
  <si>
    <t>Składki na ubezpieczenie zdrowotne opłacane  za osoby pobierajce niektóre świadczenia z pomocy społecznej, niektóre świadczenia rodzinne oraz za osoby uczestniczące w zajęciach w centrum integracji społecznej</t>
  </si>
  <si>
    <t>600</t>
  </si>
  <si>
    <t>Transport i łączność</t>
  </si>
  <si>
    <t>92604</t>
  </si>
  <si>
    <t>Instytucje kultury fizycznej</t>
  </si>
  <si>
    <t xml:space="preserve">Wpływy z innych lokalnych opłat pobieranych przez jednostki samorządu terytorialnego na podstawie odrębnych ustaw </t>
  </si>
  <si>
    <t>60015</t>
  </si>
  <si>
    <t>Drogi publiczne w miastach na prawach powiatu</t>
  </si>
  <si>
    <t>630</t>
  </si>
  <si>
    <t>Turystyka</t>
  </si>
  <si>
    <t>63095</t>
  </si>
  <si>
    <t>Dotacje celowe otrzymane z gminy na zadania bieżące realizowane na podstawie porozumień między jst</t>
  </si>
  <si>
    <t>2310</t>
  </si>
  <si>
    <t>Zadania w zakresie przeciwdziałania przemocy w rodzinie</t>
  </si>
  <si>
    <t>85205</t>
  </si>
  <si>
    <t>85216</t>
  </si>
  <si>
    <t>Zasiłki stałe</t>
  </si>
  <si>
    <t>6619</t>
  </si>
  <si>
    <t>6629</t>
  </si>
  <si>
    <t>Świadczenia rodzinne, świadczenie z funduszu alimentacyjnego oraz składki na ubezpieczenia emerytalne i rentowe z ubezpieczenia społecznego.</t>
  </si>
  <si>
    <t>Opłata od posiadania psów</t>
  </si>
  <si>
    <t>60004</t>
  </si>
  <si>
    <t>Lokalny transport zbiorowy</t>
  </si>
  <si>
    <t>6207</t>
  </si>
  <si>
    <t>6209</t>
  </si>
  <si>
    <t>63003</t>
  </si>
  <si>
    <t>Zadania w zakresie upowszechniania turystyki</t>
  </si>
  <si>
    <t>0580</t>
  </si>
  <si>
    <t>80142</t>
  </si>
  <si>
    <t>Ośrodki szkolenia, dokszyałcania i doskonalenia kadr</t>
  </si>
  <si>
    <t>2007</t>
  </si>
  <si>
    <t>71095</t>
  </si>
  <si>
    <t>Dotacje celowe otrzymane z budżetu państwa na zadania bieżące z zakresu administracji rządowej oraz inne zadania zlecone ustawami realizowane przez powiat( składki na ubezpieczenia zdrowotne  )</t>
  </si>
  <si>
    <t>Kultura  fizyczna</t>
  </si>
  <si>
    <t xml:space="preserve">  Dotacja   celowa  w ramach programow finansowanych z  udziałem środkow  europejskich   oraz  środkow o  których  mowa w  art.  5 ust.1 pkt 1 oraz  pkt 5 i 6   ustawy lub  płatności w ramach  budżetu  środków  europejskich </t>
  </si>
  <si>
    <t>0780</t>
  </si>
  <si>
    <t xml:space="preserve"> Pozostałe  odsetki </t>
  </si>
  <si>
    <t>75495</t>
  </si>
  <si>
    <t xml:space="preserve">  Dotacja   celowa  w ramach programow finansowanych z  udziałem środkow  europejskich   oraz  środkow o  których  mowa w  art.  5 ust.1 pkt 1 oraz  pkt 5 i 6   ustawy lub  płatności w ramach  budżetu  środków  europejskich -Modernizacja  stadionu miejskiego w Łomży  II etap</t>
  </si>
  <si>
    <t>Dotacja  celowa inwestycyjna  otrzymane z budżetu państwa na zadania bieżące z zakresu administracji rządowej oraz inne zadania zlecone ustawami realizowane przez powiat</t>
  </si>
  <si>
    <t xml:space="preserve">       </t>
  </si>
  <si>
    <t>90019</t>
  </si>
  <si>
    <t>Wpływy i wydatki związane z gromoadzeniem środków z opłat i kar za korzystanie ze środowiska</t>
  </si>
  <si>
    <t>Dotacja   celowa w ramach programów finansowanych z udziałem  środkow  europejskich  oraz środkow , o których   mowa  w art. 5 .ustl q pkt 3  oaz  ust 3 pkt 5 i 6  ustawy  lub  płatnoości  w ramach  budżetu środkow  europejskich</t>
  </si>
  <si>
    <t xml:space="preserve">Dotacja celowa  w ramach programow finansowanych z  udziałem środkow  europejskich   oraz  środkow o  których  mowa w  art.  5 ust.1 pkt 1 oraz  pkt 5 i 6   ustawy lub  płatności w ramach  budżetu  środków  europejskich </t>
  </si>
  <si>
    <t xml:space="preserve">  Dotacja   celowa  w ramach programow finansowanych z  udziałem środkow  europejskich   oraz  środkow o  których  mowa w  art.  5 ust.1 pkt 1 oraz  pkt 5 i 6   ustawy lub  płatności w ramach  budżetu  środków  europejskich -budowa  miejskiej pływalni  w Łomży </t>
  </si>
  <si>
    <t>Grzywny i inne kary pieniężne od osób prawnych i innych jednostek organizacyjnych</t>
  </si>
  <si>
    <t xml:space="preserve"> Straż gminna ( miejska) </t>
  </si>
  <si>
    <t>90005</t>
  </si>
  <si>
    <t xml:space="preserve"> Dochody  ze  zbycia  praw  majątkowych </t>
  </si>
  <si>
    <t xml:space="preserve"> Dotacje  celowe  w ramach  programu finnasowanych  z udzialem  środkow  europejskich   ZSM i O  nr 5</t>
  </si>
  <si>
    <t xml:space="preserve"> Dotacje  celowe  w ramach  programu finnasowanych  z udzialem  środkow  europejskich  ZSG i D</t>
  </si>
  <si>
    <t xml:space="preserve"> Dotacje  celowe  w ramach  programu finnasowanych  z udzialem  środkow  europejskich  SzP nr 9</t>
  </si>
  <si>
    <t xml:space="preserve"> Dotacje  celowe  w ramach  programu finnasowanych  z udzialem  środkow  europejskichSzp  nr 5</t>
  </si>
  <si>
    <t xml:space="preserve"> Dotacje  celowe  w ramach  programu finnasowanych  z udzialem  środkow  europejskich  ZSW i O</t>
  </si>
  <si>
    <t xml:space="preserve"> Dotacje  celowe  w ramach  programu finnasowanych  z udzialem  środkow  europejskich  PP nr 14 </t>
  </si>
  <si>
    <t xml:space="preserve"> Dotacje  celowe  w ramach  programu finnasowanych  z udzialem  środkow  europejskich  ZSM i O  nr 5</t>
  </si>
  <si>
    <t xml:space="preserve"> Dotacje  celowe  w ramach  programu finnasowanych  z udzialem  środkow  europejskich  SzP  nr 9</t>
  </si>
  <si>
    <t xml:space="preserve"> Dotacje  celowe  w ramach  programu finnasowanych  z udzialem  środkow  europejskich   Sz.P  nr 5</t>
  </si>
  <si>
    <t>Plan na 01.01.2011r.</t>
  </si>
  <si>
    <t>Plan na 30.06.2011r.</t>
  </si>
  <si>
    <t>Wykonanie na 30.06.2011r.</t>
  </si>
  <si>
    <t>% wyk.</t>
  </si>
  <si>
    <t>8</t>
  </si>
  <si>
    <t>010</t>
  </si>
  <si>
    <t>Rolnictwo i łowiectwo</t>
  </si>
  <si>
    <t>01095</t>
  </si>
  <si>
    <t xml:space="preserve">Dotacja  celowa  w ramach współfinansowania programów  i  projektów   - współfinansowanie   krajowe </t>
  </si>
  <si>
    <t>Drogi publiczne gminne</t>
  </si>
  <si>
    <t>Urzędy gmin /miast i miast na prawach powiatu/</t>
  </si>
  <si>
    <t>Starostwa powiatowe</t>
  </si>
  <si>
    <t>Spis powszechny i inne</t>
  </si>
  <si>
    <t>Przeciwdziałanie alkoholizmowi</t>
  </si>
  <si>
    <t>Dodatki mieszkaniowe</t>
  </si>
  <si>
    <t>Ośrodki interwencji kryzysowej</t>
  </si>
  <si>
    <t xml:space="preserve"> Dotacje  celowe  w ramach  programu finnasowanych  z udzialem  środkow  europejskich   MOPS</t>
  </si>
  <si>
    <t xml:space="preserve"> Dotacje  celowe  w ramach  programu finnasowanych  z udzialem  środkow  europejskich  MOPS</t>
  </si>
  <si>
    <t xml:space="preserve"> Dotacje  celowe  w ramach  programu finnasowanych  z udzialem  środkow  europejskich  PP 14</t>
  </si>
  <si>
    <t>Ochrona powietrza atmosferycznego i klimatu</t>
  </si>
  <si>
    <t>0740</t>
  </si>
  <si>
    <t>2440</t>
  </si>
  <si>
    <t>Teatry</t>
  </si>
  <si>
    <t>Ochrona zabytków i ochrona nad zabytkami</t>
  </si>
  <si>
    <t>Wpłata środków finansowanych z niewykorzystanych w terminie wydatków, które nie wygasają z upływem roku budżetowego</t>
  </si>
  <si>
    <t>Wpływy do wyjaśnienia</t>
  </si>
  <si>
    <t>Dotacje celowe otrzymane z budżetu państwa na realizację inwestycji i zakupów inwestycyjnych własnych gmin</t>
  </si>
  <si>
    <t>Dotacje otzymane z państwowych funduszy celowych na realizację zadań bieżących jesdnostek sektora finansów publicznych</t>
  </si>
  <si>
    <t>Środki na dofinasowanie własnych zadań bieżących gmin, powiatów, samorządów województw pozyskane z innych źródeł</t>
  </si>
  <si>
    <t>Wpływy z tytułu pomocy finansowej udzielanej między jst na dofinansowanie własnych zadań bieżących</t>
  </si>
  <si>
    <t>Wpływy z dywidend</t>
  </si>
  <si>
    <t xml:space="preserve">    Wykonanie dochodów budżetu miasta Łomża na 30.06.2011r.</t>
  </si>
  <si>
    <t>Załącznik Nr 1</t>
  </si>
  <si>
    <t>Prezydenta Miasta Łomża</t>
  </si>
  <si>
    <t>Pomoc dla cudzoziemców</t>
  </si>
  <si>
    <t>do Zarządzenia Nr 170/11</t>
  </si>
  <si>
    <t>z dnia 16 sierpnia 2011r.</t>
  </si>
  <si>
    <t>Prezydent Miasta</t>
  </si>
  <si>
    <t>Mieczysław Leon Czerniawski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</si>
</sst>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  <numFmt numFmtId="183" formatCode="00\-000"/>
  </numFmts>
  <fonts count="22">
    <font>
      <sz val="10"/>
      <name val="Arial CE"/>
      <family val="0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1" fillId="7" borderId="1" applyNumberFormat="0" applyAlignment="0" applyProtection="0"/>
    <xf numFmtId="0" fontId="12" fillId="14" borderId="2" applyNumberFormat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3" fillId="1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37">
    <xf numFmtId="0" fontId="0" fillId="0" borderId="0" xfId="0" applyAlignment="1">
      <alignment/>
    </xf>
    <xf numFmtId="3" fontId="1" fillId="18" borderId="10" xfId="0" applyNumberFormat="1" applyFont="1" applyFill="1" applyBorder="1" applyAlignment="1">
      <alignment horizontal="right" vertical="center"/>
    </xf>
    <xf numFmtId="3" fontId="1" fillId="15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18" borderId="10" xfId="0" applyFill="1" applyBorder="1" applyAlignment="1">
      <alignment horizontal="left" vertical="center" wrapText="1"/>
    </xf>
    <xf numFmtId="0" fontId="1" fillId="18" borderId="10" xfId="0" applyFont="1" applyFill="1" applyBorder="1" applyAlignment="1">
      <alignment/>
    </xf>
    <xf numFmtId="4" fontId="1" fillId="18" borderId="10" xfId="0" applyNumberFormat="1" applyFont="1" applyFill="1" applyBorder="1" applyAlignment="1">
      <alignment horizontal="right" vertical="center"/>
    </xf>
    <xf numFmtId="10" fontId="1" fillId="18" borderId="10" xfId="0" applyNumberFormat="1" applyFont="1" applyFill="1" applyBorder="1" applyAlignment="1">
      <alignment horizontal="center" vertical="center"/>
    </xf>
    <xf numFmtId="0" fontId="0" fillId="15" borderId="10" xfId="0" applyFill="1" applyBorder="1" applyAlignment="1">
      <alignment horizontal="left" vertical="center" wrapText="1"/>
    </xf>
    <xf numFmtId="0" fontId="1" fillId="15" borderId="10" xfId="0" applyFont="1" applyFill="1" applyBorder="1" applyAlignment="1">
      <alignment/>
    </xf>
    <xf numFmtId="4" fontId="1" fillId="15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1" fillId="18" borderId="1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3" fontId="1" fillId="7" borderId="10" xfId="0" applyNumberFormat="1" applyFont="1" applyFill="1" applyBorder="1" applyAlignment="1">
      <alignment horizontal="right" vertical="center"/>
    </xf>
    <xf numFmtId="49" fontId="0" fillId="18" borderId="10" xfId="0" applyNumberFormat="1" applyFill="1" applyBorder="1" applyAlignment="1">
      <alignment horizontal="center" vertical="center"/>
    </xf>
    <xf numFmtId="49" fontId="0" fillId="15" borderId="10" xfId="0" applyNumberFormat="1" applyFill="1" applyBorder="1" applyAlignment="1">
      <alignment horizontal="center" vertical="center"/>
    </xf>
    <xf numFmtId="49" fontId="0" fillId="18" borderId="10" xfId="0" applyNumberFormat="1" applyFill="1" applyBorder="1" applyAlignment="1">
      <alignment horizontal="left" vertical="center"/>
    </xf>
    <xf numFmtId="49" fontId="0" fillId="15" borderId="1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7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0" fontId="21" fillId="18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37.875" style="0" customWidth="1"/>
    <col min="4" max="4" width="6.25390625" style="0" customWidth="1"/>
    <col min="5" max="5" width="11.375" style="0" customWidth="1"/>
    <col min="6" max="6" width="12.25390625" style="0" customWidth="1"/>
    <col min="7" max="7" width="13.25390625" style="0" customWidth="1"/>
    <col min="8" max="8" width="8.00390625" style="0" customWidth="1"/>
  </cols>
  <sheetData>
    <row r="1" ht="12.75">
      <c r="F1" s="34" t="s">
        <v>244</v>
      </c>
    </row>
    <row r="2" ht="12.75">
      <c r="F2" s="34" t="s">
        <v>247</v>
      </c>
    </row>
    <row r="3" ht="12.75">
      <c r="F3" s="34" t="s">
        <v>245</v>
      </c>
    </row>
    <row r="4" ht="12.75">
      <c r="F4" s="34" t="s">
        <v>248</v>
      </c>
    </row>
    <row r="6" spans="1:8" ht="12.75">
      <c r="A6" s="36" t="s">
        <v>243</v>
      </c>
      <c r="B6" s="36"/>
      <c r="C6" s="36"/>
      <c r="D6" s="36"/>
      <c r="E6" s="36"/>
      <c r="F6" s="36"/>
      <c r="G6" s="36"/>
      <c r="H6" s="36"/>
    </row>
    <row r="8" spans="1:8" ht="38.25" customHeight="1">
      <c r="A8" s="4" t="s">
        <v>0</v>
      </c>
      <c r="B8" s="4" t="s">
        <v>1</v>
      </c>
      <c r="C8" s="4" t="s">
        <v>2</v>
      </c>
      <c r="D8" s="4"/>
      <c r="E8" s="5" t="s">
        <v>212</v>
      </c>
      <c r="F8" s="5" t="s">
        <v>213</v>
      </c>
      <c r="G8" s="5" t="s">
        <v>214</v>
      </c>
      <c r="H8" s="5" t="s">
        <v>215</v>
      </c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 t="s">
        <v>216</v>
      </c>
    </row>
    <row r="10" spans="1:8" ht="12.75">
      <c r="A10" s="22" t="s">
        <v>217</v>
      </c>
      <c r="B10" s="22"/>
      <c r="C10" s="24" t="s">
        <v>218</v>
      </c>
      <c r="D10" s="22"/>
      <c r="E10" s="1">
        <f>SUM(E11)</f>
        <v>0</v>
      </c>
      <c r="F10" s="1">
        <f>SUM(F11)</f>
        <v>13909</v>
      </c>
      <c r="G10" s="9">
        <f>SUM(G11)</f>
        <v>14181.06</v>
      </c>
      <c r="H10" s="10">
        <f>G10/F10</f>
        <v>1.0195599971241642</v>
      </c>
    </row>
    <row r="11" spans="1:8" ht="12.75">
      <c r="A11" s="6"/>
      <c r="B11" s="23" t="s">
        <v>219</v>
      </c>
      <c r="C11" s="25" t="s">
        <v>4</v>
      </c>
      <c r="D11" s="23"/>
      <c r="E11" s="2">
        <f>SUM(E12:E13)</f>
        <v>0</v>
      </c>
      <c r="F11" s="2">
        <f>SUM(F12:F13)</f>
        <v>13909</v>
      </c>
      <c r="G11" s="13">
        <f>SUM(G12:G13)</f>
        <v>14181.06</v>
      </c>
      <c r="H11" s="10">
        <f aca="true" t="shared" si="0" ref="H11:H73">G11/F11</f>
        <v>1.0195599971241642</v>
      </c>
    </row>
    <row r="12" spans="1:8" ht="12.75">
      <c r="A12" s="6"/>
      <c r="B12" s="26"/>
      <c r="C12" s="14" t="s">
        <v>8</v>
      </c>
      <c r="D12" s="15" t="s">
        <v>87</v>
      </c>
      <c r="E12" s="3"/>
      <c r="F12" s="3"/>
      <c r="G12" s="29">
        <v>272.71</v>
      </c>
      <c r="H12" s="10"/>
    </row>
    <row r="13" spans="1:8" ht="51">
      <c r="A13" s="6"/>
      <c r="B13" s="6"/>
      <c r="C13" s="14" t="s">
        <v>67</v>
      </c>
      <c r="D13" s="15" t="s">
        <v>96</v>
      </c>
      <c r="E13" s="16"/>
      <c r="F13" s="16">
        <v>13909</v>
      </c>
      <c r="G13" s="30">
        <v>13908.35</v>
      </c>
      <c r="H13" s="10">
        <f t="shared" si="0"/>
        <v>0.9999532676684162</v>
      </c>
    </row>
    <row r="14" spans="1:8" ht="12.75">
      <c r="A14" s="27" t="s">
        <v>5</v>
      </c>
      <c r="B14" s="27"/>
      <c r="C14" s="7" t="s">
        <v>6</v>
      </c>
      <c r="D14" s="8"/>
      <c r="E14" s="1">
        <f aca="true" t="shared" si="1" ref="E14:G15">SUM(E15)</f>
        <v>1000</v>
      </c>
      <c r="F14" s="1">
        <f t="shared" si="1"/>
        <v>1000</v>
      </c>
      <c r="G14" s="9">
        <f t="shared" si="1"/>
        <v>1040</v>
      </c>
      <c r="H14" s="10">
        <f t="shared" si="0"/>
        <v>1.04</v>
      </c>
    </row>
    <row r="15" spans="1:8" ht="12.75">
      <c r="A15" s="4"/>
      <c r="B15" s="28" t="s">
        <v>7</v>
      </c>
      <c r="C15" s="11" t="s">
        <v>4</v>
      </c>
      <c r="D15" s="12"/>
      <c r="E15" s="2">
        <f t="shared" si="1"/>
        <v>1000</v>
      </c>
      <c r="F15" s="2">
        <f t="shared" si="1"/>
        <v>1000</v>
      </c>
      <c r="G15" s="13">
        <f t="shared" si="1"/>
        <v>1040</v>
      </c>
      <c r="H15" s="10">
        <f t="shared" si="0"/>
        <v>1.04</v>
      </c>
    </row>
    <row r="16" spans="1:8" ht="51">
      <c r="A16" s="4"/>
      <c r="B16" s="4"/>
      <c r="C16" s="14" t="s">
        <v>75</v>
      </c>
      <c r="D16" s="15" t="s">
        <v>86</v>
      </c>
      <c r="E16" s="16">
        <v>1000</v>
      </c>
      <c r="F16" s="16">
        <v>1000</v>
      </c>
      <c r="G16" s="30">
        <v>1040</v>
      </c>
      <c r="H16" s="10">
        <f t="shared" si="0"/>
        <v>1.04</v>
      </c>
    </row>
    <row r="17" spans="1:8" ht="12.75">
      <c r="A17" s="27" t="s">
        <v>154</v>
      </c>
      <c r="B17" s="27"/>
      <c r="C17" s="7" t="s">
        <v>155</v>
      </c>
      <c r="D17" s="17"/>
      <c r="E17" s="1">
        <f>SUM(E18+E22+E26+E29)</f>
        <v>28848380</v>
      </c>
      <c r="F17" s="1">
        <f>SUM(F18+F22+F26+F29)</f>
        <v>29203739</v>
      </c>
      <c r="G17" s="9">
        <f>SUM(G18+G22+G26+G29)</f>
        <v>14976577.860000001</v>
      </c>
      <c r="H17" s="10">
        <f t="shared" si="0"/>
        <v>0.5128308351201194</v>
      </c>
    </row>
    <row r="18" spans="1:8" ht="12.75">
      <c r="A18" s="4"/>
      <c r="B18" s="28" t="s">
        <v>174</v>
      </c>
      <c r="C18" s="11" t="s">
        <v>175</v>
      </c>
      <c r="D18" s="18"/>
      <c r="E18" s="2">
        <f>SUM(E19:E21)</f>
        <v>12177321</v>
      </c>
      <c r="F18" s="2">
        <f>SUM(F19:F21)</f>
        <v>12532680</v>
      </c>
      <c r="G18" s="13">
        <f>SUM(G19:G21)</f>
        <v>8567799.34</v>
      </c>
      <c r="H18" s="10">
        <f t="shared" si="0"/>
        <v>0.6836366475486488</v>
      </c>
    </row>
    <row r="19" spans="1:8" ht="12.75">
      <c r="A19" s="4"/>
      <c r="B19" s="32"/>
      <c r="C19" s="14" t="s">
        <v>189</v>
      </c>
      <c r="D19" s="15" t="s">
        <v>98</v>
      </c>
      <c r="E19" s="3"/>
      <c r="F19" s="3"/>
      <c r="G19" s="29">
        <v>1304.38</v>
      </c>
      <c r="H19" s="10"/>
    </row>
    <row r="20" spans="1:8" ht="76.5">
      <c r="A20" s="4"/>
      <c r="B20" s="4"/>
      <c r="C20" s="14" t="s">
        <v>196</v>
      </c>
      <c r="D20" s="15" t="s">
        <v>176</v>
      </c>
      <c r="E20" s="16">
        <v>10350711</v>
      </c>
      <c r="F20" s="16">
        <v>10691195</v>
      </c>
      <c r="G20" s="30">
        <v>7281520.71</v>
      </c>
      <c r="H20" s="10">
        <f t="shared" si="0"/>
        <v>0.6810764100738973</v>
      </c>
    </row>
    <row r="21" spans="1:8" ht="38.25">
      <c r="A21" s="4" t="s">
        <v>193</v>
      </c>
      <c r="B21" s="4"/>
      <c r="C21" s="14" t="s">
        <v>220</v>
      </c>
      <c r="D21" s="15" t="s">
        <v>177</v>
      </c>
      <c r="E21" s="16">
        <v>1826610</v>
      </c>
      <c r="F21" s="16">
        <v>1841485</v>
      </c>
      <c r="G21" s="30">
        <v>1284974.25</v>
      </c>
      <c r="H21" s="10">
        <f t="shared" si="0"/>
        <v>0.6977924066717893</v>
      </c>
    </row>
    <row r="22" spans="1:8" ht="25.5">
      <c r="A22" s="4"/>
      <c r="B22" s="28" t="s">
        <v>159</v>
      </c>
      <c r="C22" s="11" t="s">
        <v>160</v>
      </c>
      <c r="D22" s="18"/>
      <c r="E22" s="2">
        <f>SUM(E23:E25)</f>
        <v>16671059</v>
      </c>
      <c r="F22" s="2">
        <f>SUM(F23:F25)</f>
        <v>16671059</v>
      </c>
      <c r="G22" s="13">
        <f>SUM(G23:G25)</f>
        <v>6394179.96</v>
      </c>
      <c r="H22" s="10">
        <f t="shared" si="0"/>
        <v>0.38354971690760614</v>
      </c>
    </row>
    <row r="23" spans="1:8" ht="76.5">
      <c r="A23" s="4"/>
      <c r="B23" s="4"/>
      <c r="C23" s="14" t="s">
        <v>197</v>
      </c>
      <c r="D23" s="15" t="s">
        <v>176</v>
      </c>
      <c r="E23" s="16">
        <v>16671059</v>
      </c>
      <c r="F23" s="16">
        <v>16671059</v>
      </c>
      <c r="G23" s="30">
        <v>6379908.49</v>
      </c>
      <c r="H23" s="10">
        <f t="shared" si="0"/>
        <v>0.382693654314342</v>
      </c>
    </row>
    <row r="24" spans="1:8" ht="38.25">
      <c r="A24" s="4"/>
      <c r="B24" s="4"/>
      <c r="C24" s="14" t="s">
        <v>199</v>
      </c>
      <c r="D24" s="15" t="s">
        <v>180</v>
      </c>
      <c r="E24" s="16"/>
      <c r="F24" s="16"/>
      <c r="G24" s="30">
        <v>8500</v>
      </c>
      <c r="H24" s="10"/>
    </row>
    <row r="25" spans="1:8" ht="12.75">
      <c r="A25" s="4"/>
      <c r="B25" s="4"/>
      <c r="C25" s="14" t="s">
        <v>189</v>
      </c>
      <c r="D25" s="15" t="s">
        <v>98</v>
      </c>
      <c r="E25" s="16"/>
      <c r="F25" s="16"/>
      <c r="G25" s="30">
        <v>5771.47</v>
      </c>
      <c r="H25" s="10"/>
    </row>
    <row r="26" spans="1:8" ht="12.75">
      <c r="A26" s="4"/>
      <c r="B26" s="28">
        <v>60016</v>
      </c>
      <c r="C26" s="11" t="s">
        <v>221</v>
      </c>
      <c r="D26" s="18"/>
      <c r="E26" s="2">
        <f>SUM(E27:E28)</f>
        <v>0</v>
      </c>
      <c r="F26" s="2">
        <f>SUM(F27:F28)</f>
        <v>0</v>
      </c>
      <c r="G26" s="13">
        <f>SUM(G27:G28)</f>
        <v>14361.060000000001</v>
      </c>
      <c r="H26" s="10"/>
    </row>
    <row r="27" spans="1:8" ht="38.25">
      <c r="A27" s="4"/>
      <c r="B27" s="4"/>
      <c r="C27" s="14" t="s">
        <v>199</v>
      </c>
      <c r="D27" s="15" t="s">
        <v>180</v>
      </c>
      <c r="E27" s="16"/>
      <c r="F27" s="16"/>
      <c r="G27" s="30">
        <v>5896.8</v>
      </c>
      <c r="H27" s="10"/>
    </row>
    <row r="28" spans="1:8" ht="12.75">
      <c r="A28" s="4"/>
      <c r="B28" s="4"/>
      <c r="C28" s="14" t="s">
        <v>152</v>
      </c>
      <c r="D28" s="15" t="s">
        <v>87</v>
      </c>
      <c r="E28" s="16"/>
      <c r="F28" s="16"/>
      <c r="G28" s="30">
        <v>8464.26</v>
      </c>
      <c r="H28" s="10"/>
    </row>
    <row r="29" spans="1:8" ht="12.75">
      <c r="A29" s="4"/>
      <c r="B29" s="28">
        <v>60095</v>
      </c>
      <c r="C29" s="11" t="s">
        <v>4</v>
      </c>
      <c r="D29" s="18"/>
      <c r="E29" s="2">
        <f>SUM(E30)</f>
        <v>0</v>
      </c>
      <c r="F29" s="2">
        <f>SUM(F30)</f>
        <v>0</v>
      </c>
      <c r="G29" s="13">
        <f>SUM(G30)</f>
        <v>237.5</v>
      </c>
      <c r="H29" s="10"/>
    </row>
    <row r="30" spans="1:8" ht="12.75">
      <c r="A30" s="4"/>
      <c r="B30" s="4"/>
      <c r="C30" s="14" t="s">
        <v>11</v>
      </c>
      <c r="D30" s="15" t="s">
        <v>89</v>
      </c>
      <c r="E30" s="16"/>
      <c r="F30" s="16"/>
      <c r="G30" s="30">
        <v>237.5</v>
      </c>
      <c r="H30" s="10"/>
    </row>
    <row r="31" spans="1:8" ht="12.75">
      <c r="A31" s="27" t="s">
        <v>161</v>
      </c>
      <c r="B31" s="27"/>
      <c r="C31" s="7" t="s">
        <v>162</v>
      </c>
      <c r="D31" s="17"/>
      <c r="E31" s="1">
        <f>SUM(E32+E34)</f>
        <v>8143357</v>
      </c>
      <c r="F31" s="1">
        <f>SUM(F32+F34)</f>
        <v>8509719</v>
      </c>
      <c r="G31" s="9">
        <f>SUM(G32+G34)</f>
        <v>2512282.41</v>
      </c>
      <c r="H31" s="10">
        <f t="shared" si="0"/>
        <v>0.29522507264928494</v>
      </c>
    </row>
    <row r="32" spans="1:8" ht="25.5">
      <c r="A32" s="4"/>
      <c r="B32" s="28" t="s">
        <v>178</v>
      </c>
      <c r="C32" s="11" t="s">
        <v>179</v>
      </c>
      <c r="D32" s="18"/>
      <c r="E32" s="2">
        <f>SUM(E33)</f>
        <v>4845250</v>
      </c>
      <c r="F32" s="2">
        <f>SUM(F33)</f>
        <v>4845250</v>
      </c>
      <c r="G32" s="13">
        <f>SUM(G33)</f>
        <v>0</v>
      </c>
      <c r="H32" s="10">
        <f t="shared" si="0"/>
        <v>0</v>
      </c>
    </row>
    <row r="33" spans="1:8" ht="76.5">
      <c r="A33" s="4"/>
      <c r="B33" s="4"/>
      <c r="C33" s="14" t="s">
        <v>187</v>
      </c>
      <c r="D33" s="15" t="s">
        <v>176</v>
      </c>
      <c r="E33" s="16">
        <v>4845250</v>
      </c>
      <c r="F33" s="16">
        <v>4845250</v>
      </c>
      <c r="G33" s="30"/>
      <c r="H33" s="10">
        <f t="shared" si="0"/>
        <v>0</v>
      </c>
    </row>
    <row r="34" spans="1:8" ht="12.75">
      <c r="A34" s="4"/>
      <c r="B34" s="28" t="s">
        <v>163</v>
      </c>
      <c r="C34" s="11" t="s">
        <v>4</v>
      </c>
      <c r="D34" s="18"/>
      <c r="E34" s="2">
        <f>SUM(E35:E39)</f>
        <v>3298107</v>
      </c>
      <c r="F34" s="2">
        <f>SUM(F35:F39)</f>
        <v>3664469</v>
      </c>
      <c r="G34" s="13">
        <f>SUM(G35:G39)</f>
        <v>2512282.41</v>
      </c>
      <c r="H34" s="10">
        <f t="shared" si="0"/>
        <v>0.685578841027172</v>
      </c>
    </row>
    <row r="35" spans="1:8" ht="89.25">
      <c r="A35" s="4"/>
      <c r="B35" s="4"/>
      <c r="C35" s="14" t="s">
        <v>191</v>
      </c>
      <c r="D35" s="15" t="s">
        <v>176</v>
      </c>
      <c r="E35" s="16">
        <v>1731107</v>
      </c>
      <c r="F35" s="16">
        <v>1731107</v>
      </c>
      <c r="G35" s="30">
        <v>216271.65</v>
      </c>
      <c r="H35" s="10">
        <f t="shared" si="0"/>
        <v>0.12493257204782836</v>
      </c>
    </row>
    <row r="36" spans="1:8" ht="89.25">
      <c r="A36" s="4"/>
      <c r="B36" s="4"/>
      <c r="C36" s="14" t="s">
        <v>198</v>
      </c>
      <c r="D36" s="15" t="s">
        <v>176</v>
      </c>
      <c r="E36" s="16">
        <v>567000</v>
      </c>
      <c r="F36" s="16">
        <v>933362</v>
      </c>
      <c r="G36" s="30">
        <v>1295827.5</v>
      </c>
      <c r="H36" s="10">
        <f t="shared" si="0"/>
        <v>1.3883439651496419</v>
      </c>
    </row>
    <row r="37" spans="1:8" ht="25.5">
      <c r="A37" s="4"/>
      <c r="B37" s="4"/>
      <c r="C37" s="14" t="s">
        <v>129</v>
      </c>
      <c r="D37" s="15" t="s">
        <v>130</v>
      </c>
      <c r="E37" s="16"/>
      <c r="F37" s="16"/>
      <c r="G37" s="30">
        <v>162.6</v>
      </c>
      <c r="H37" s="10"/>
    </row>
    <row r="38" spans="1:8" ht="12.75">
      <c r="A38" s="4"/>
      <c r="B38" s="4"/>
      <c r="C38" s="14" t="s">
        <v>3</v>
      </c>
      <c r="D38" s="15" t="s">
        <v>98</v>
      </c>
      <c r="E38" s="16"/>
      <c r="F38" s="16"/>
      <c r="G38" s="30">
        <v>20.66</v>
      </c>
      <c r="H38" s="10"/>
    </row>
    <row r="39" spans="1:8" ht="63.75">
      <c r="A39" s="4"/>
      <c r="B39" s="4"/>
      <c r="C39" s="14" t="s">
        <v>144</v>
      </c>
      <c r="D39" s="15" t="s">
        <v>118</v>
      </c>
      <c r="E39" s="16">
        <v>1000000</v>
      </c>
      <c r="F39" s="16">
        <v>1000000</v>
      </c>
      <c r="G39" s="30">
        <v>1000000</v>
      </c>
      <c r="H39" s="10">
        <f t="shared" si="0"/>
        <v>1</v>
      </c>
    </row>
    <row r="40" spans="1:8" ht="12.75">
      <c r="A40" s="27">
        <v>700</v>
      </c>
      <c r="B40" s="27"/>
      <c r="C40" s="7" t="s">
        <v>9</v>
      </c>
      <c r="D40" s="17"/>
      <c r="E40" s="1">
        <f>SUM(E41)</f>
        <v>11215000</v>
      </c>
      <c r="F40" s="1">
        <f>SUM(F41)</f>
        <v>11258730</v>
      </c>
      <c r="G40" s="9">
        <f>SUM(G41)</f>
        <v>2945900.0200000005</v>
      </c>
      <c r="H40" s="10">
        <f t="shared" si="0"/>
        <v>0.26165473548082246</v>
      </c>
    </row>
    <row r="41" spans="1:8" ht="12.75">
      <c r="A41" s="4"/>
      <c r="B41" s="28">
        <v>70005</v>
      </c>
      <c r="C41" s="11" t="s">
        <v>10</v>
      </c>
      <c r="D41" s="18"/>
      <c r="E41" s="2">
        <f>SUM(E42:E51)</f>
        <v>11215000</v>
      </c>
      <c r="F41" s="2">
        <f>SUM(F42:F51)</f>
        <v>11258730</v>
      </c>
      <c r="G41" s="13">
        <f>SUM(G42:G51)</f>
        <v>2945900.0200000005</v>
      </c>
      <c r="H41" s="10">
        <f t="shared" si="0"/>
        <v>0.26165473548082246</v>
      </c>
    </row>
    <row r="42" spans="1:8" ht="25.5">
      <c r="A42" s="4"/>
      <c r="B42" s="4"/>
      <c r="C42" s="14" t="s">
        <v>63</v>
      </c>
      <c r="D42" s="15" t="s">
        <v>88</v>
      </c>
      <c r="E42" s="16">
        <v>1400000</v>
      </c>
      <c r="F42" s="16">
        <v>1443730</v>
      </c>
      <c r="G42" s="30">
        <v>1458800.19</v>
      </c>
      <c r="H42" s="10">
        <f t="shared" si="0"/>
        <v>1.0104383714406433</v>
      </c>
    </row>
    <row r="43" spans="1:8" ht="51">
      <c r="A43" s="4"/>
      <c r="B43" s="4"/>
      <c r="C43" s="14" t="s">
        <v>158</v>
      </c>
      <c r="D43" s="15" t="s">
        <v>86</v>
      </c>
      <c r="E43" s="16">
        <v>1400000</v>
      </c>
      <c r="F43" s="16">
        <v>1400000</v>
      </c>
      <c r="G43" s="30">
        <v>481188.18</v>
      </c>
      <c r="H43" s="10">
        <f t="shared" si="0"/>
        <v>0.34370584285714284</v>
      </c>
    </row>
    <row r="44" spans="1:8" ht="12.75">
      <c r="A44" s="4"/>
      <c r="B44" s="4"/>
      <c r="C44" s="14" t="s">
        <v>11</v>
      </c>
      <c r="D44" s="15" t="s">
        <v>89</v>
      </c>
      <c r="E44" s="16"/>
      <c r="F44" s="16"/>
      <c r="G44" s="30">
        <v>766</v>
      </c>
      <c r="H44" s="10"/>
    </row>
    <row r="45" spans="1:8" ht="76.5">
      <c r="A45" s="4"/>
      <c r="B45" s="4"/>
      <c r="C45" s="14" t="s">
        <v>80</v>
      </c>
      <c r="D45" s="15" t="s">
        <v>90</v>
      </c>
      <c r="E45" s="16">
        <v>600000</v>
      </c>
      <c r="F45" s="16">
        <v>600000</v>
      </c>
      <c r="G45" s="30">
        <v>264940.53</v>
      </c>
      <c r="H45" s="10">
        <f t="shared" si="0"/>
        <v>0.44156755000000003</v>
      </c>
    </row>
    <row r="46" spans="1:8" ht="38.25">
      <c r="A46" s="4"/>
      <c r="B46" s="4"/>
      <c r="C46" s="14" t="s">
        <v>64</v>
      </c>
      <c r="D46" s="15" t="s">
        <v>91</v>
      </c>
      <c r="E46" s="16">
        <v>70000</v>
      </c>
      <c r="F46" s="16">
        <v>70000</v>
      </c>
      <c r="G46" s="30">
        <v>76002.96</v>
      </c>
      <c r="H46" s="10">
        <f t="shared" si="0"/>
        <v>1.0857565714285715</v>
      </c>
    </row>
    <row r="47" spans="1:8" ht="12.75">
      <c r="A47" s="4"/>
      <c r="B47" s="4"/>
      <c r="C47" s="14" t="s">
        <v>202</v>
      </c>
      <c r="D47" s="15" t="s">
        <v>188</v>
      </c>
      <c r="E47" s="16">
        <v>7300000</v>
      </c>
      <c r="F47" s="16">
        <v>7300000</v>
      </c>
      <c r="G47" s="30">
        <v>251310.06</v>
      </c>
      <c r="H47" s="10">
        <f t="shared" si="0"/>
        <v>0.03442603561643835</v>
      </c>
    </row>
    <row r="48" spans="1:8" ht="12.75">
      <c r="A48" s="4"/>
      <c r="B48" s="4"/>
      <c r="C48" s="14" t="s">
        <v>189</v>
      </c>
      <c r="D48" s="15" t="s">
        <v>98</v>
      </c>
      <c r="E48" s="16">
        <v>20000</v>
      </c>
      <c r="F48" s="16">
        <v>20000</v>
      </c>
      <c r="G48" s="30">
        <v>7798.89</v>
      </c>
      <c r="H48" s="10">
        <f t="shared" si="0"/>
        <v>0.3899445</v>
      </c>
    </row>
    <row r="49" spans="1:8" ht="12.75">
      <c r="A49" s="4"/>
      <c r="B49" s="4"/>
      <c r="C49" s="14" t="s">
        <v>152</v>
      </c>
      <c r="D49" s="15" t="s">
        <v>87</v>
      </c>
      <c r="E49" s="16"/>
      <c r="F49" s="16"/>
      <c r="G49" s="30">
        <v>2318.27</v>
      </c>
      <c r="H49" s="10"/>
    </row>
    <row r="50" spans="1:8" ht="63.75">
      <c r="A50" s="4"/>
      <c r="B50" s="4"/>
      <c r="C50" s="14" t="s">
        <v>62</v>
      </c>
      <c r="D50" s="15" t="s">
        <v>93</v>
      </c>
      <c r="E50" s="16">
        <v>25000</v>
      </c>
      <c r="F50" s="16">
        <v>25000</v>
      </c>
      <c r="G50" s="30">
        <v>9136.66</v>
      </c>
      <c r="H50" s="10">
        <f t="shared" si="0"/>
        <v>0.36546639999999997</v>
      </c>
    </row>
    <row r="51" spans="1:8" ht="51">
      <c r="A51" s="4"/>
      <c r="B51" s="4"/>
      <c r="C51" s="14" t="s">
        <v>128</v>
      </c>
      <c r="D51" s="15" t="s">
        <v>94</v>
      </c>
      <c r="E51" s="16">
        <v>400000</v>
      </c>
      <c r="F51" s="16">
        <v>400000</v>
      </c>
      <c r="G51" s="30">
        <v>393638.28</v>
      </c>
      <c r="H51" s="10">
        <f t="shared" si="0"/>
        <v>0.9840957</v>
      </c>
    </row>
    <row r="52" spans="1:8" ht="12.75">
      <c r="A52" s="27">
        <v>710</v>
      </c>
      <c r="B52" s="27"/>
      <c r="C52" s="7" t="s">
        <v>12</v>
      </c>
      <c r="D52" s="17"/>
      <c r="E52" s="1">
        <f>SUM(E53+E55+E57+E61)</f>
        <v>546000</v>
      </c>
      <c r="F52" s="1">
        <f>SUM(F53+F55+F57+F61)</f>
        <v>546000</v>
      </c>
      <c r="G52" s="9">
        <f>SUM(G53+G55+G57+G61)</f>
        <v>381351.19</v>
      </c>
      <c r="H52" s="10">
        <f t="shared" si="0"/>
        <v>0.6984454029304029</v>
      </c>
    </row>
    <row r="53" spans="1:8" ht="12.75">
      <c r="A53" s="4"/>
      <c r="B53" s="28">
        <v>71013</v>
      </c>
      <c r="C53" s="11" t="s">
        <v>13</v>
      </c>
      <c r="D53" s="18"/>
      <c r="E53" s="2">
        <f>SUM(E54)</f>
        <v>80000</v>
      </c>
      <c r="F53" s="2">
        <f>SUM(F54)</f>
        <v>80000</v>
      </c>
      <c r="G53" s="13">
        <f>SUM(G54)</f>
        <v>0</v>
      </c>
      <c r="H53" s="10">
        <f t="shared" si="0"/>
        <v>0</v>
      </c>
    </row>
    <row r="54" spans="1:8" ht="51">
      <c r="A54" s="4"/>
      <c r="B54" s="4"/>
      <c r="C54" s="14" t="s">
        <v>76</v>
      </c>
      <c r="D54" s="15" t="s">
        <v>93</v>
      </c>
      <c r="E54" s="16">
        <v>80000</v>
      </c>
      <c r="F54" s="16">
        <v>80000</v>
      </c>
      <c r="G54" s="30"/>
      <c r="H54" s="10">
        <f t="shared" si="0"/>
        <v>0</v>
      </c>
    </row>
    <row r="55" spans="1:8" ht="12.75">
      <c r="A55" s="4"/>
      <c r="B55" s="28">
        <v>71014</v>
      </c>
      <c r="C55" s="11" t="s">
        <v>14</v>
      </c>
      <c r="D55" s="18"/>
      <c r="E55" s="2">
        <f>SUM(E56)</f>
        <v>10000</v>
      </c>
      <c r="F55" s="2">
        <f>SUM(F56)</f>
        <v>10000</v>
      </c>
      <c r="G55" s="13">
        <f>SUM(G56)</f>
        <v>0</v>
      </c>
      <c r="H55" s="10">
        <f t="shared" si="0"/>
        <v>0</v>
      </c>
    </row>
    <row r="56" spans="1:8" ht="63.75">
      <c r="A56" s="4"/>
      <c r="B56" s="4"/>
      <c r="C56" s="14" t="s">
        <v>62</v>
      </c>
      <c r="D56" s="15" t="s">
        <v>93</v>
      </c>
      <c r="E56" s="16">
        <v>10000</v>
      </c>
      <c r="F56" s="16">
        <v>10000</v>
      </c>
      <c r="G56" s="30"/>
      <c r="H56" s="10">
        <f t="shared" si="0"/>
        <v>0</v>
      </c>
    </row>
    <row r="57" spans="1:8" ht="12.75">
      <c r="A57" s="4"/>
      <c r="B57" s="28">
        <v>71015</v>
      </c>
      <c r="C57" s="11" t="s">
        <v>15</v>
      </c>
      <c r="D57" s="18"/>
      <c r="E57" s="2">
        <f>SUM(E58:E60)</f>
        <v>271000</v>
      </c>
      <c r="F57" s="2">
        <f>SUM(F58:F60)</f>
        <v>271000</v>
      </c>
      <c r="G57" s="13">
        <f>SUM(G58:G60)</f>
        <v>146011.78</v>
      </c>
      <c r="H57" s="10">
        <f t="shared" si="0"/>
        <v>0.5387888560885609</v>
      </c>
    </row>
    <row r="58" spans="1:8" ht="63.75">
      <c r="A58" s="4"/>
      <c r="B58" s="4"/>
      <c r="C58" s="14" t="s">
        <v>62</v>
      </c>
      <c r="D58" s="15" t="s">
        <v>93</v>
      </c>
      <c r="E58" s="16">
        <v>271000</v>
      </c>
      <c r="F58" s="16">
        <v>271000</v>
      </c>
      <c r="G58" s="30">
        <v>146000</v>
      </c>
      <c r="H58" s="10">
        <f t="shared" si="0"/>
        <v>0.5387453874538746</v>
      </c>
    </row>
    <row r="59" spans="1:8" ht="51">
      <c r="A59" s="4"/>
      <c r="B59" s="4"/>
      <c r="C59" s="14" t="s">
        <v>128</v>
      </c>
      <c r="D59" s="15" t="s">
        <v>94</v>
      </c>
      <c r="E59" s="16"/>
      <c r="F59" s="16"/>
      <c r="G59" s="30">
        <v>2.98</v>
      </c>
      <c r="H59" s="10"/>
    </row>
    <row r="60" spans="1:8" ht="12.75">
      <c r="A60" s="4"/>
      <c r="B60" s="4"/>
      <c r="C60" s="14" t="s">
        <v>11</v>
      </c>
      <c r="D60" s="15" t="s">
        <v>89</v>
      </c>
      <c r="E60" s="16"/>
      <c r="F60" s="16"/>
      <c r="G60" s="30">
        <v>8.8</v>
      </c>
      <c r="H60" s="10"/>
    </row>
    <row r="61" spans="1:8" ht="12.75">
      <c r="A61" s="4"/>
      <c r="B61" s="28" t="s">
        <v>184</v>
      </c>
      <c r="C61" s="11" t="s">
        <v>4</v>
      </c>
      <c r="D61" s="18"/>
      <c r="E61" s="2">
        <f>SUM(E62)</f>
        <v>185000</v>
      </c>
      <c r="F61" s="2">
        <f>SUM(F62)</f>
        <v>185000</v>
      </c>
      <c r="G61" s="13">
        <f>SUM(G62)</f>
        <v>235339.41</v>
      </c>
      <c r="H61" s="10">
        <f t="shared" si="0"/>
        <v>1.2721049189189189</v>
      </c>
    </row>
    <row r="62" spans="1:8" ht="12.75">
      <c r="A62" s="4"/>
      <c r="B62" s="4"/>
      <c r="C62" s="14" t="s">
        <v>11</v>
      </c>
      <c r="D62" s="15" t="s">
        <v>89</v>
      </c>
      <c r="E62" s="16">
        <v>185000</v>
      </c>
      <c r="F62" s="16">
        <v>185000</v>
      </c>
      <c r="G62" s="30">
        <v>235339.41</v>
      </c>
      <c r="H62" s="10">
        <f t="shared" si="0"/>
        <v>1.2721049189189189</v>
      </c>
    </row>
    <row r="63" spans="1:8" ht="12.75">
      <c r="A63" s="27">
        <v>750</v>
      </c>
      <c r="B63" s="27"/>
      <c r="C63" s="7" t="s">
        <v>16</v>
      </c>
      <c r="D63" s="17"/>
      <c r="E63" s="1">
        <f>SUM(E64+E68+E70+E75+E77+E79)</f>
        <v>1598905</v>
      </c>
      <c r="F63" s="1">
        <f>SUM(F64+F68+F70+F75+F77+F79)</f>
        <v>1654909</v>
      </c>
      <c r="G63" s="9">
        <f>SUM(G64+G68+G70+G75+G77+G79)</f>
        <v>587215.37</v>
      </c>
      <c r="H63" s="10">
        <f t="shared" si="0"/>
        <v>0.3548324228099551</v>
      </c>
    </row>
    <row r="64" spans="1:8" ht="12.75">
      <c r="A64" s="4"/>
      <c r="B64" s="28">
        <v>75011</v>
      </c>
      <c r="C64" s="11" t="s">
        <v>17</v>
      </c>
      <c r="D64" s="18"/>
      <c r="E64" s="2">
        <f>SUM(E65:E67)</f>
        <v>729030</v>
      </c>
      <c r="F64" s="2">
        <f>SUM(F65:F67)</f>
        <v>729030</v>
      </c>
      <c r="G64" s="13">
        <f>SUM(G65:G67)</f>
        <v>389035.65</v>
      </c>
      <c r="H64" s="10">
        <f t="shared" si="0"/>
        <v>0.5336346240895437</v>
      </c>
    </row>
    <row r="65" spans="1:8" ht="51">
      <c r="A65" s="4"/>
      <c r="B65" s="4"/>
      <c r="C65" s="14" t="s">
        <v>67</v>
      </c>
      <c r="D65" s="15" t="s">
        <v>96</v>
      </c>
      <c r="E65" s="16">
        <v>542000</v>
      </c>
      <c r="F65" s="16">
        <v>542000</v>
      </c>
      <c r="G65" s="30">
        <v>286000</v>
      </c>
      <c r="H65" s="10">
        <f t="shared" si="0"/>
        <v>0.5276752767527675</v>
      </c>
    </row>
    <row r="66" spans="1:8" ht="63.75">
      <c r="A66" s="4"/>
      <c r="B66" s="4"/>
      <c r="C66" s="14" t="s">
        <v>62</v>
      </c>
      <c r="D66" s="15" t="s">
        <v>93</v>
      </c>
      <c r="E66" s="16">
        <v>187000</v>
      </c>
      <c r="F66" s="16">
        <v>187000</v>
      </c>
      <c r="G66" s="30">
        <v>103000</v>
      </c>
      <c r="H66" s="10">
        <f t="shared" si="0"/>
        <v>0.5508021390374331</v>
      </c>
    </row>
    <row r="67" spans="1:8" ht="51">
      <c r="A67" s="4"/>
      <c r="B67" s="4"/>
      <c r="C67" s="14" t="s">
        <v>128</v>
      </c>
      <c r="D67" s="15" t="s">
        <v>94</v>
      </c>
      <c r="E67" s="16">
        <v>30</v>
      </c>
      <c r="F67" s="16">
        <v>30</v>
      </c>
      <c r="G67" s="30">
        <v>35.65</v>
      </c>
      <c r="H67" s="10">
        <f t="shared" si="0"/>
        <v>1.1883333333333332</v>
      </c>
    </row>
    <row r="68" spans="1:8" ht="12.75">
      <c r="A68" s="4"/>
      <c r="B68" s="28">
        <v>75020</v>
      </c>
      <c r="C68" s="11" t="s">
        <v>223</v>
      </c>
      <c r="D68" s="18"/>
      <c r="E68" s="2">
        <f>SUM(E69)</f>
        <v>0</v>
      </c>
      <c r="F68" s="2">
        <f>SUM(F69)</f>
        <v>0</v>
      </c>
      <c r="G68" s="13">
        <f>SUM(G69)</f>
        <v>645.06</v>
      </c>
      <c r="H68" s="10"/>
    </row>
    <row r="69" spans="1:8" ht="12.75">
      <c r="A69" s="4"/>
      <c r="B69" s="4"/>
      <c r="C69" s="14" t="s">
        <v>152</v>
      </c>
      <c r="D69" s="15" t="s">
        <v>87</v>
      </c>
      <c r="E69" s="16"/>
      <c r="F69" s="16"/>
      <c r="G69" s="30">
        <v>645.06</v>
      </c>
      <c r="H69" s="10"/>
    </row>
    <row r="70" spans="1:8" ht="25.5">
      <c r="A70" s="4"/>
      <c r="B70" s="28">
        <v>75023</v>
      </c>
      <c r="C70" s="11" t="s">
        <v>222</v>
      </c>
      <c r="D70" s="18"/>
      <c r="E70" s="2">
        <f>SUM(E71:E74)</f>
        <v>838875</v>
      </c>
      <c r="F70" s="2">
        <f>SUM(F71:F74)</f>
        <v>838875</v>
      </c>
      <c r="G70" s="13">
        <f>SUM(G71:G74)</f>
        <v>110067.93</v>
      </c>
      <c r="H70" s="10">
        <f t="shared" si="0"/>
        <v>0.13120897630755476</v>
      </c>
    </row>
    <row r="71" spans="1:8" ht="12.75">
      <c r="A71" s="4"/>
      <c r="B71" s="4"/>
      <c r="C71" s="14" t="s">
        <v>11</v>
      </c>
      <c r="D71" s="15" t="s">
        <v>89</v>
      </c>
      <c r="E71" s="16">
        <v>4000</v>
      </c>
      <c r="F71" s="16">
        <v>4000</v>
      </c>
      <c r="G71" s="30">
        <v>1180.56</v>
      </c>
      <c r="H71" s="10">
        <f t="shared" si="0"/>
        <v>0.29514</v>
      </c>
    </row>
    <row r="72" spans="1:8" ht="76.5">
      <c r="A72" s="4"/>
      <c r="B72" s="4"/>
      <c r="C72" s="14" t="s">
        <v>80</v>
      </c>
      <c r="D72" s="15" t="s">
        <v>90</v>
      </c>
      <c r="E72" s="16">
        <v>33875</v>
      </c>
      <c r="F72" s="16">
        <v>33875</v>
      </c>
      <c r="G72" s="30">
        <v>13715.67</v>
      </c>
      <c r="H72" s="10">
        <f t="shared" si="0"/>
        <v>0.40489062730627307</v>
      </c>
    </row>
    <row r="73" spans="1:8" ht="12.75">
      <c r="A73" s="4"/>
      <c r="B73" s="4"/>
      <c r="C73" s="14" t="s">
        <v>3</v>
      </c>
      <c r="D73" s="15" t="s">
        <v>98</v>
      </c>
      <c r="E73" s="16">
        <v>800000</v>
      </c>
      <c r="F73" s="16">
        <v>800000</v>
      </c>
      <c r="G73" s="30">
        <v>80685.41</v>
      </c>
      <c r="H73" s="10">
        <f t="shared" si="0"/>
        <v>0.1008567625</v>
      </c>
    </row>
    <row r="74" spans="1:8" ht="12.75">
      <c r="A74" s="4"/>
      <c r="B74" s="4"/>
      <c r="C74" s="14" t="s">
        <v>8</v>
      </c>
      <c r="D74" s="15" t="s">
        <v>87</v>
      </c>
      <c r="E74" s="16">
        <v>1000</v>
      </c>
      <c r="F74" s="16">
        <v>1000</v>
      </c>
      <c r="G74" s="30">
        <v>14486.29</v>
      </c>
      <c r="H74" s="10"/>
    </row>
    <row r="75" spans="1:8" ht="12.75">
      <c r="A75" s="4"/>
      <c r="B75" s="28">
        <v>75045</v>
      </c>
      <c r="C75" s="11" t="s">
        <v>19</v>
      </c>
      <c r="D75" s="18"/>
      <c r="E75" s="2">
        <f>SUM(E76)</f>
        <v>31000</v>
      </c>
      <c r="F75" s="2">
        <f>SUM(F76)</f>
        <v>31000</v>
      </c>
      <c r="G75" s="13">
        <f>SUM(G76)</f>
        <v>30500</v>
      </c>
      <c r="H75" s="10">
        <f aca="true" t="shared" si="2" ref="H75:H138">G75/F75</f>
        <v>0.9838709677419355</v>
      </c>
    </row>
    <row r="76" spans="1:8" ht="63.75">
      <c r="A76" s="4"/>
      <c r="B76" s="4"/>
      <c r="C76" s="14" t="s">
        <v>62</v>
      </c>
      <c r="D76" s="15" t="s">
        <v>93</v>
      </c>
      <c r="E76" s="16">
        <v>31000</v>
      </c>
      <c r="F76" s="16">
        <v>31000</v>
      </c>
      <c r="G76" s="30">
        <v>30500</v>
      </c>
      <c r="H76" s="10">
        <f t="shared" si="2"/>
        <v>0.9838709677419355</v>
      </c>
    </row>
    <row r="77" spans="1:8" ht="12.75">
      <c r="A77" s="4"/>
      <c r="B77" s="28">
        <v>75056</v>
      </c>
      <c r="C77" s="11" t="s">
        <v>224</v>
      </c>
      <c r="D77" s="18"/>
      <c r="E77" s="2">
        <f>SUM(E78)</f>
        <v>0</v>
      </c>
      <c r="F77" s="2">
        <f>SUM(F78)</f>
        <v>56004</v>
      </c>
      <c r="G77" s="13">
        <f>SUM(G78)</f>
        <v>56004</v>
      </c>
      <c r="H77" s="10">
        <f t="shared" si="2"/>
        <v>1</v>
      </c>
    </row>
    <row r="78" spans="1:8" ht="51">
      <c r="A78" s="4"/>
      <c r="B78" s="4"/>
      <c r="C78" s="14" t="s">
        <v>67</v>
      </c>
      <c r="D78" s="15" t="s">
        <v>96</v>
      </c>
      <c r="E78" s="16"/>
      <c r="F78" s="16">
        <v>56004</v>
      </c>
      <c r="G78" s="30">
        <v>56004</v>
      </c>
      <c r="H78" s="10">
        <f t="shared" si="2"/>
        <v>1</v>
      </c>
    </row>
    <row r="79" spans="1:8" ht="12.75">
      <c r="A79" s="4"/>
      <c r="B79" s="28">
        <v>75095</v>
      </c>
      <c r="C79" s="11" t="s">
        <v>4</v>
      </c>
      <c r="D79" s="18"/>
      <c r="E79" s="2">
        <f>SUM(E80)</f>
        <v>0</v>
      </c>
      <c r="F79" s="2">
        <f>SUM(F80)</f>
        <v>0</v>
      </c>
      <c r="G79" s="13">
        <f>SUM(G80)</f>
        <v>962.73</v>
      </c>
      <c r="H79" s="10"/>
    </row>
    <row r="80" spans="1:8" ht="12.75">
      <c r="A80" s="4"/>
      <c r="B80" s="4"/>
      <c r="C80" s="14" t="s">
        <v>8</v>
      </c>
      <c r="D80" s="15" t="s">
        <v>87</v>
      </c>
      <c r="E80" s="16"/>
      <c r="F80" s="16"/>
      <c r="G80" s="30">
        <v>962.73</v>
      </c>
      <c r="H80" s="10"/>
    </row>
    <row r="81" spans="1:8" ht="38.25">
      <c r="A81" s="27">
        <v>751</v>
      </c>
      <c r="B81" s="27"/>
      <c r="C81" s="7" t="s">
        <v>20</v>
      </c>
      <c r="D81" s="17"/>
      <c r="E81" s="1">
        <f aca="true" t="shared" si="3" ref="E81:G82">SUM(E82)</f>
        <v>10365</v>
      </c>
      <c r="F81" s="1">
        <f t="shared" si="3"/>
        <v>10365</v>
      </c>
      <c r="G81" s="9">
        <f t="shared" si="3"/>
        <v>5181</v>
      </c>
      <c r="H81" s="10">
        <f t="shared" si="2"/>
        <v>0.49985528219971054</v>
      </c>
    </row>
    <row r="82" spans="1:8" ht="25.5">
      <c r="A82" s="4"/>
      <c r="B82" s="28">
        <v>75101</v>
      </c>
      <c r="C82" s="11" t="s">
        <v>58</v>
      </c>
      <c r="D82" s="18"/>
      <c r="E82" s="2">
        <f t="shared" si="3"/>
        <v>10365</v>
      </c>
      <c r="F82" s="2">
        <f t="shared" si="3"/>
        <v>10365</v>
      </c>
      <c r="G82" s="13">
        <f t="shared" si="3"/>
        <v>5181</v>
      </c>
      <c r="H82" s="10">
        <f t="shared" si="2"/>
        <v>0.49985528219971054</v>
      </c>
    </row>
    <row r="83" spans="1:8" ht="51">
      <c r="A83" s="4"/>
      <c r="B83" s="4"/>
      <c r="C83" s="14" t="s">
        <v>67</v>
      </c>
      <c r="D83" s="15" t="s">
        <v>96</v>
      </c>
      <c r="E83" s="16">
        <v>10365</v>
      </c>
      <c r="F83" s="16">
        <v>10365</v>
      </c>
      <c r="G83" s="30">
        <v>5181</v>
      </c>
      <c r="H83" s="10">
        <f t="shared" si="2"/>
        <v>0.49985528219971054</v>
      </c>
    </row>
    <row r="84" spans="1:8" ht="25.5">
      <c r="A84" s="27">
        <v>754</v>
      </c>
      <c r="B84" s="27"/>
      <c r="C84" s="7" t="s">
        <v>21</v>
      </c>
      <c r="D84" s="17"/>
      <c r="E84" s="1">
        <f>SUM(E85+E90+E93)</f>
        <v>6718000</v>
      </c>
      <c r="F84" s="1">
        <f>SUM(F85+F90+F93)</f>
        <v>6498000</v>
      </c>
      <c r="G84" s="9">
        <f>SUM(G85+G90+G93)</f>
        <v>3276458.52</v>
      </c>
      <c r="H84" s="10">
        <f t="shared" si="2"/>
        <v>0.5042256879039705</v>
      </c>
    </row>
    <row r="85" spans="1:8" ht="25.5">
      <c r="A85" s="4"/>
      <c r="B85" s="28">
        <v>75411</v>
      </c>
      <c r="C85" s="11" t="s">
        <v>22</v>
      </c>
      <c r="D85" s="18"/>
      <c r="E85" s="2">
        <f>SUM(E86:E89)</f>
        <v>6318000</v>
      </c>
      <c r="F85" s="2">
        <f>SUM(F86:F89)</f>
        <v>6098000</v>
      </c>
      <c r="G85" s="13">
        <f>SUM(G86:G89)</f>
        <v>3193941.52</v>
      </c>
      <c r="H85" s="10">
        <f t="shared" si="2"/>
        <v>0.5237686979337488</v>
      </c>
    </row>
    <row r="86" spans="1:8" ht="63.75">
      <c r="A86" s="4"/>
      <c r="B86" s="4"/>
      <c r="C86" s="14" t="s">
        <v>62</v>
      </c>
      <c r="D86" s="15" t="s">
        <v>93</v>
      </c>
      <c r="E86" s="16">
        <v>5451000</v>
      </c>
      <c r="F86" s="16">
        <v>5451000</v>
      </c>
      <c r="G86" s="30">
        <v>3132500</v>
      </c>
      <c r="H86" s="10">
        <f t="shared" si="2"/>
        <v>0.5746651990460466</v>
      </c>
    </row>
    <row r="87" spans="1:8" ht="63.75">
      <c r="A87" s="4"/>
      <c r="B87" s="4"/>
      <c r="C87" s="14" t="s">
        <v>192</v>
      </c>
      <c r="D87" s="15" t="s">
        <v>100</v>
      </c>
      <c r="E87" s="16">
        <v>867000</v>
      </c>
      <c r="F87" s="16">
        <v>647000</v>
      </c>
      <c r="G87" s="30">
        <v>59572.64</v>
      </c>
      <c r="H87" s="10">
        <f t="shared" si="2"/>
        <v>0.09207517774343121</v>
      </c>
    </row>
    <row r="88" spans="1:8" ht="12.75">
      <c r="A88" s="4"/>
      <c r="B88" s="4"/>
      <c r="C88" s="14" t="s">
        <v>3</v>
      </c>
      <c r="D88" s="15" t="s">
        <v>98</v>
      </c>
      <c r="E88" s="16"/>
      <c r="F88" s="16"/>
      <c r="G88" s="30">
        <v>1868.6</v>
      </c>
      <c r="H88" s="10"/>
    </row>
    <row r="89" spans="1:8" ht="51">
      <c r="A89" s="4"/>
      <c r="B89" s="4"/>
      <c r="C89" s="14" t="s">
        <v>128</v>
      </c>
      <c r="D89" s="15" t="s">
        <v>94</v>
      </c>
      <c r="E89" s="16"/>
      <c r="F89" s="16"/>
      <c r="G89" s="30">
        <v>0.28</v>
      </c>
      <c r="H89" s="10"/>
    </row>
    <row r="90" spans="1:8" ht="12.75">
      <c r="A90" s="4"/>
      <c r="B90" s="28">
        <v>75416</v>
      </c>
      <c r="C90" s="11" t="s">
        <v>200</v>
      </c>
      <c r="D90" s="18"/>
      <c r="E90" s="2">
        <f>SUM(E91:E92)</f>
        <v>300000</v>
      </c>
      <c r="F90" s="2">
        <f>SUM(F91:F92)</f>
        <v>300000</v>
      </c>
      <c r="G90" s="13">
        <f>SUM(G91:G92)</f>
        <v>56772</v>
      </c>
      <c r="H90" s="10">
        <f t="shared" si="2"/>
        <v>0.18924</v>
      </c>
    </row>
    <row r="91" spans="1:8" ht="25.5">
      <c r="A91" s="4"/>
      <c r="B91" s="4"/>
      <c r="C91" s="14" t="s">
        <v>66</v>
      </c>
      <c r="D91" s="15" t="s">
        <v>95</v>
      </c>
      <c r="E91" s="16">
        <v>300000</v>
      </c>
      <c r="F91" s="16">
        <v>300000</v>
      </c>
      <c r="G91" s="30">
        <v>56758.98</v>
      </c>
      <c r="H91" s="10">
        <f t="shared" si="2"/>
        <v>0.18919660000000002</v>
      </c>
    </row>
    <row r="92" spans="1:8" ht="12.75">
      <c r="A92" s="4"/>
      <c r="B92" s="4"/>
      <c r="C92" s="14" t="s">
        <v>3</v>
      </c>
      <c r="D92" s="15" t="s">
        <v>98</v>
      </c>
      <c r="E92" s="16"/>
      <c r="F92" s="16"/>
      <c r="G92" s="30">
        <v>13.02</v>
      </c>
      <c r="H92" s="10"/>
    </row>
    <row r="93" spans="1:8" ht="12.75">
      <c r="A93" s="4"/>
      <c r="B93" s="28" t="s">
        <v>190</v>
      </c>
      <c r="C93" s="11" t="s">
        <v>4</v>
      </c>
      <c r="D93" s="18"/>
      <c r="E93" s="2">
        <f>SUM(E94)</f>
        <v>100000</v>
      </c>
      <c r="F93" s="2">
        <f>SUM(F94)</f>
        <v>100000</v>
      </c>
      <c r="G93" s="13">
        <f>SUM(G94)</f>
        <v>25745</v>
      </c>
      <c r="H93" s="10">
        <f t="shared" si="2"/>
        <v>0.25745</v>
      </c>
    </row>
    <row r="94" spans="1:8" ht="38.25">
      <c r="A94" s="4"/>
      <c r="B94" s="4"/>
      <c r="C94" s="14" t="s">
        <v>199</v>
      </c>
      <c r="D94" s="15" t="s">
        <v>180</v>
      </c>
      <c r="E94" s="16">
        <v>100000</v>
      </c>
      <c r="F94" s="16">
        <v>100000</v>
      </c>
      <c r="G94" s="30">
        <v>25745</v>
      </c>
      <c r="H94" s="10">
        <f t="shared" si="2"/>
        <v>0.25745</v>
      </c>
    </row>
    <row r="95" spans="1:8" ht="51">
      <c r="A95" s="27">
        <v>756</v>
      </c>
      <c r="B95" s="27"/>
      <c r="C95" s="7" t="s">
        <v>119</v>
      </c>
      <c r="D95" s="17"/>
      <c r="E95" s="1">
        <f>SUM(E96+E99+E106+E116+E124+E127+E130)</f>
        <v>77731034</v>
      </c>
      <c r="F95" s="1">
        <f>SUM(F96+F99+F106+F116+F124+F127+F130)</f>
        <v>77731034</v>
      </c>
      <c r="G95" s="9">
        <f>SUM(G96+G99+G106+G116+G124+G127+G130)</f>
        <v>36971180.91</v>
      </c>
      <c r="H95" s="10">
        <f t="shared" si="2"/>
        <v>0.47562960387224484</v>
      </c>
    </row>
    <row r="96" spans="1:8" ht="25.5">
      <c r="A96" s="4"/>
      <c r="B96" s="28">
        <v>75601</v>
      </c>
      <c r="C96" s="11" t="s">
        <v>23</v>
      </c>
      <c r="D96" s="18"/>
      <c r="E96" s="2">
        <f>SUM(E97:E98)</f>
        <v>306000</v>
      </c>
      <c r="F96" s="2">
        <f>SUM(F97:F98)</f>
        <v>306000</v>
      </c>
      <c r="G96" s="13">
        <f>SUM(G97:G98)</f>
        <v>151987.08000000002</v>
      </c>
      <c r="H96" s="10">
        <f t="shared" si="2"/>
        <v>0.4966898039215687</v>
      </c>
    </row>
    <row r="97" spans="1:8" ht="38.25">
      <c r="A97" s="4"/>
      <c r="B97" s="4"/>
      <c r="C97" s="14" t="s">
        <v>68</v>
      </c>
      <c r="D97" s="15" t="s">
        <v>101</v>
      </c>
      <c r="E97" s="16">
        <v>300000</v>
      </c>
      <c r="F97" s="16">
        <v>300000</v>
      </c>
      <c r="G97" s="30">
        <v>150857.32</v>
      </c>
      <c r="H97" s="10">
        <f t="shared" si="2"/>
        <v>0.5028577333333334</v>
      </c>
    </row>
    <row r="98" spans="1:8" ht="25.5">
      <c r="A98" s="4"/>
      <c r="B98" s="4"/>
      <c r="C98" s="14" t="s">
        <v>65</v>
      </c>
      <c r="D98" s="15" t="s">
        <v>92</v>
      </c>
      <c r="E98" s="16">
        <v>6000</v>
      </c>
      <c r="F98" s="16">
        <v>6000</v>
      </c>
      <c r="G98" s="30">
        <v>1129.76</v>
      </c>
      <c r="H98" s="10">
        <f t="shared" si="2"/>
        <v>0.18829333333333334</v>
      </c>
    </row>
    <row r="99" spans="1:8" ht="63.75">
      <c r="A99" s="4"/>
      <c r="B99" s="28">
        <v>75615</v>
      </c>
      <c r="C99" s="11" t="s">
        <v>126</v>
      </c>
      <c r="D99" s="18"/>
      <c r="E99" s="2">
        <f>SUM(E100:E105)</f>
        <v>15216058</v>
      </c>
      <c r="F99" s="2">
        <f>SUM(F100:F105)</f>
        <v>15216058</v>
      </c>
      <c r="G99" s="13">
        <f>SUM(G100:G105)</f>
        <v>7835003.079999999</v>
      </c>
      <c r="H99" s="10">
        <f t="shared" si="2"/>
        <v>0.5149167465055666</v>
      </c>
    </row>
    <row r="100" spans="1:8" ht="12.75">
      <c r="A100" s="4"/>
      <c r="B100" s="4"/>
      <c r="C100" s="14" t="s">
        <v>24</v>
      </c>
      <c r="D100" s="15" t="s">
        <v>102</v>
      </c>
      <c r="E100" s="16">
        <v>14368541</v>
      </c>
      <c r="F100" s="16">
        <v>14368541</v>
      </c>
      <c r="G100" s="30">
        <v>7401174.22</v>
      </c>
      <c r="H100" s="10">
        <f t="shared" si="2"/>
        <v>0.5150957372777096</v>
      </c>
    </row>
    <row r="101" spans="1:8" ht="12.75">
      <c r="A101" s="4"/>
      <c r="B101" s="4"/>
      <c r="C101" s="14" t="s">
        <v>27</v>
      </c>
      <c r="D101" s="15" t="s">
        <v>105</v>
      </c>
      <c r="E101" s="16">
        <v>477</v>
      </c>
      <c r="F101" s="16">
        <v>477</v>
      </c>
      <c r="G101" s="30">
        <v>387.1</v>
      </c>
      <c r="H101" s="10">
        <f t="shared" si="2"/>
        <v>0.8115303983228512</v>
      </c>
    </row>
    <row r="102" spans="1:8" ht="12.75">
      <c r="A102" s="4"/>
      <c r="B102" s="4"/>
      <c r="C102" s="14" t="s">
        <v>25</v>
      </c>
      <c r="D102" s="15" t="s">
        <v>103</v>
      </c>
      <c r="E102" s="16">
        <v>580800</v>
      </c>
      <c r="F102" s="16">
        <v>580800</v>
      </c>
      <c r="G102" s="30">
        <v>270448.45</v>
      </c>
      <c r="H102" s="10">
        <f t="shared" si="2"/>
        <v>0.46564815771349866</v>
      </c>
    </row>
    <row r="103" spans="1:8" ht="12.75">
      <c r="A103" s="4"/>
      <c r="B103" s="4"/>
      <c r="C103" s="14" t="s">
        <v>26</v>
      </c>
      <c r="D103" s="15" t="s">
        <v>104</v>
      </c>
      <c r="E103" s="16">
        <v>30000</v>
      </c>
      <c r="F103" s="16">
        <v>30000</v>
      </c>
      <c r="G103" s="30">
        <v>26960.31</v>
      </c>
      <c r="H103" s="10">
        <f t="shared" si="2"/>
        <v>0.8986770000000001</v>
      </c>
    </row>
    <row r="104" spans="1:8" ht="25.5">
      <c r="A104" s="4"/>
      <c r="B104" s="4"/>
      <c r="C104" s="14" t="s">
        <v>65</v>
      </c>
      <c r="D104" s="15" t="s">
        <v>92</v>
      </c>
      <c r="E104" s="16"/>
      <c r="F104" s="16"/>
      <c r="G104" s="30">
        <v>31</v>
      </c>
      <c r="H104" s="10"/>
    </row>
    <row r="105" spans="1:8" ht="25.5">
      <c r="A105" s="4"/>
      <c r="B105" s="4"/>
      <c r="C105" s="14" t="s">
        <v>140</v>
      </c>
      <c r="D105" s="15" t="s">
        <v>141</v>
      </c>
      <c r="E105" s="16">
        <v>236240</v>
      </c>
      <c r="F105" s="16">
        <v>236240</v>
      </c>
      <c r="G105" s="30">
        <v>136002</v>
      </c>
      <c r="H105" s="10">
        <f t="shared" si="2"/>
        <v>0.5756942092786996</v>
      </c>
    </row>
    <row r="106" spans="1:8" ht="63.75">
      <c r="A106" s="4"/>
      <c r="B106" s="28">
        <v>75616</v>
      </c>
      <c r="C106" s="11" t="s">
        <v>133</v>
      </c>
      <c r="D106" s="18"/>
      <c r="E106" s="2">
        <f>SUM(E107:E115)</f>
        <v>10816618</v>
      </c>
      <c r="F106" s="2">
        <f>SUM(F107:F115)</f>
        <v>10816618</v>
      </c>
      <c r="G106" s="13">
        <f>SUM(G107:G115)</f>
        <v>6230580.3599999985</v>
      </c>
      <c r="H106" s="10">
        <f t="shared" si="2"/>
        <v>0.5760192659110268</v>
      </c>
    </row>
    <row r="107" spans="1:8" ht="12.75">
      <c r="A107" s="4"/>
      <c r="B107" s="4"/>
      <c r="C107" s="14" t="s">
        <v>24</v>
      </c>
      <c r="D107" s="15" t="s">
        <v>102</v>
      </c>
      <c r="E107" s="16">
        <v>6675446</v>
      </c>
      <c r="F107" s="16">
        <v>6675446</v>
      </c>
      <c r="G107" s="30">
        <v>4022455.73</v>
      </c>
      <c r="H107" s="10">
        <f t="shared" si="2"/>
        <v>0.6025748287080743</v>
      </c>
    </row>
    <row r="108" spans="1:8" ht="12.75">
      <c r="A108" s="4"/>
      <c r="B108" s="4"/>
      <c r="C108" s="14" t="s">
        <v>27</v>
      </c>
      <c r="D108" s="15" t="s">
        <v>105</v>
      </c>
      <c r="E108" s="16">
        <v>74500</v>
      </c>
      <c r="F108" s="16">
        <v>74500</v>
      </c>
      <c r="G108" s="30">
        <v>55796.12</v>
      </c>
      <c r="H108" s="10">
        <f t="shared" si="2"/>
        <v>0.7489412080536914</v>
      </c>
    </row>
    <row r="109" spans="1:8" ht="12.75">
      <c r="A109" s="4"/>
      <c r="B109" s="4"/>
      <c r="C109" s="14" t="s">
        <v>28</v>
      </c>
      <c r="D109" s="15" t="s">
        <v>106</v>
      </c>
      <c r="E109" s="16">
        <v>340</v>
      </c>
      <c r="F109" s="16">
        <v>340</v>
      </c>
      <c r="G109" s="30">
        <v>255</v>
      </c>
      <c r="H109" s="10">
        <f t="shared" si="2"/>
        <v>0.75</v>
      </c>
    </row>
    <row r="110" spans="1:8" ht="12.75">
      <c r="A110" s="4"/>
      <c r="B110" s="4"/>
      <c r="C110" s="14" t="s">
        <v>25</v>
      </c>
      <c r="D110" s="15" t="s">
        <v>103</v>
      </c>
      <c r="E110" s="16">
        <v>1109332</v>
      </c>
      <c r="F110" s="16">
        <v>1109332</v>
      </c>
      <c r="G110" s="30">
        <v>531802.87</v>
      </c>
      <c r="H110" s="10">
        <f t="shared" si="2"/>
        <v>0.47939018256031557</v>
      </c>
    </row>
    <row r="111" spans="1:8" ht="12.75">
      <c r="A111" s="4"/>
      <c r="B111" s="4"/>
      <c r="C111" s="14" t="s">
        <v>29</v>
      </c>
      <c r="D111" s="15" t="s">
        <v>107</v>
      </c>
      <c r="E111" s="16">
        <v>200000</v>
      </c>
      <c r="F111" s="16">
        <v>200000</v>
      </c>
      <c r="G111" s="30">
        <v>233701.59</v>
      </c>
      <c r="H111" s="10">
        <f t="shared" si="2"/>
        <v>1.16850795</v>
      </c>
    </row>
    <row r="112" spans="1:8" ht="12.75">
      <c r="A112" s="4"/>
      <c r="B112" s="4"/>
      <c r="C112" s="14" t="s">
        <v>173</v>
      </c>
      <c r="D112" s="15" t="s">
        <v>108</v>
      </c>
      <c r="E112" s="16">
        <v>92000</v>
      </c>
      <c r="F112" s="16">
        <v>92000</v>
      </c>
      <c r="G112" s="30">
        <v>82582.39</v>
      </c>
      <c r="H112" s="10">
        <f t="shared" si="2"/>
        <v>0.8976346739130435</v>
      </c>
    </row>
    <row r="113" spans="1:8" ht="12.75">
      <c r="A113" s="4"/>
      <c r="B113" s="4"/>
      <c r="C113" s="14" t="s">
        <v>69</v>
      </c>
      <c r="D113" s="15" t="s">
        <v>109</v>
      </c>
      <c r="E113" s="16">
        <v>460000</v>
      </c>
      <c r="F113" s="16">
        <v>460000</v>
      </c>
      <c r="G113" s="30">
        <v>171972</v>
      </c>
      <c r="H113" s="10">
        <f t="shared" si="2"/>
        <v>0.3738521739130435</v>
      </c>
    </row>
    <row r="114" spans="1:8" ht="12.75">
      <c r="A114" s="4"/>
      <c r="B114" s="4"/>
      <c r="C114" s="14" t="s">
        <v>26</v>
      </c>
      <c r="D114" s="15" t="s">
        <v>104</v>
      </c>
      <c r="E114" s="16">
        <v>2200000</v>
      </c>
      <c r="F114" s="16">
        <v>2200000</v>
      </c>
      <c r="G114" s="30">
        <v>1129430.69</v>
      </c>
      <c r="H114" s="10">
        <f t="shared" si="2"/>
        <v>0.5133775863636363</v>
      </c>
    </row>
    <row r="115" spans="1:8" ht="25.5">
      <c r="A115" s="4"/>
      <c r="B115" s="4"/>
      <c r="C115" s="14" t="s">
        <v>65</v>
      </c>
      <c r="D115" s="15" t="s">
        <v>92</v>
      </c>
      <c r="E115" s="16">
        <v>5000</v>
      </c>
      <c r="F115" s="16">
        <v>5000</v>
      </c>
      <c r="G115" s="30">
        <v>2583.97</v>
      </c>
      <c r="H115" s="10">
        <f t="shared" si="2"/>
        <v>0.516794</v>
      </c>
    </row>
    <row r="116" spans="1:8" ht="38.25">
      <c r="A116" s="4"/>
      <c r="B116" s="28">
        <v>75618</v>
      </c>
      <c r="C116" s="11" t="s">
        <v>81</v>
      </c>
      <c r="D116" s="18"/>
      <c r="E116" s="2">
        <f>SUM(E117:E123)</f>
        <v>3623070</v>
      </c>
      <c r="F116" s="2">
        <f>SUM(F117:F123)</f>
        <v>3623070</v>
      </c>
      <c r="G116" s="13">
        <f>SUM(G117:G123)</f>
        <v>2300237.5</v>
      </c>
      <c r="H116" s="10">
        <f t="shared" si="2"/>
        <v>0.6348862980842214</v>
      </c>
    </row>
    <row r="117" spans="1:8" ht="12.75">
      <c r="A117" s="4"/>
      <c r="B117" s="4"/>
      <c r="C117" s="14" t="s">
        <v>30</v>
      </c>
      <c r="D117" s="15" t="s">
        <v>110</v>
      </c>
      <c r="E117" s="16">
        <v>1125300</v>
      </c>
      <c r="F117" s="16">
        <v>1125300</v>
      </c>
      <c r="G117" s="30">
        <v>483380.08</v>
      </c>
      <c r="H117" s="10">
        <f t="shared" si="2"/>
        <v>0.42955663378654585</v>
      </c>
    </row>
    <row r="118" spans="1:8" ht="12.75">
      <c r="A118" s="4"/>
      <c r="B118" s="4"/>
      <c r="C118" s="14" t="s">
        <v>18</v>
      </c>
      <c r="D118" s="15" t="s">
        <v>97</v>
      </c>
      <c r="E118" s="16">
        <v>1221500</v>
      </c>
      <c r="F118" s="16">
        <v>1221500</v>
      </c>
      <c r="G118" s="30">
        <v>553517</v>
      </c>
      <c r="H118" s="10">
        <f t="shared" si="2"/>
        <v>0.4531453131395825</v>
      </c>
    </row>
    <row r="119" spans="1:8" ht="38.25">
      <c r="A119" s="4"/>
      <c r="B119" s="4"/>
      <c r="C119" s="14" t="s">
        <v>137</v>
      </c>
      <c r="D119" s="15" t="s">
        <v>86</v>
      </c>
      <c r="E119" s="16">
        <v>501270</v>
      </c>
      <c r="F119" s="16">
        <v>501270</v>
      </c>
      <c r="G119" s="30">
        <v>305101.4</v>
      </c>
      <c r="H119" s="10">
        <f t="shared" si="2"/>
        <v>0.6086568116982864</v>
      </c>
    </row>
    <row r="120" spans="1:8" ht="12.75">
      <c r="A120" s="4"/>
      <c r="B120" s="4"/>
      <c r="C120" s="14" t="s">
        <v>142</v>
      </c>
      <c r="D120" s="15" t="s">
        <v>143</v>
      </c>
      <c r="E120" s="16">
        <v>25000</v>
      </c>
      <c r="F120" s="16">
        <v>25000</v>
      </c>
      <c r="G120" s="30">
        <v>19969.56</v>
      </c>
      <c r="H120" s="10">
        <f t="shared" si="2"/>
        <v>0.7987824</v>
      </c>
    </row>
    <row r="121" spans="1:8" ht="12.75">
      <c r="A121" s="4"/>
      <c r="B121" s="4"/>
      <c r="C121" s="14" t="s">
        <v>11</v>
      </c>
      <c r="D121" s="15" t="s">
        <v>89</v>
      </c>
      <c r="E121" s="16"/>
      <c r="F121" s="16"/>
      <c r="G121" s="30">
        <v>642.4</v>
      </c>
      <c r="H121" s="10"/>
    </row>
    <row r="122" spans="1:8" ht="12.75">
      <c r="A122" s="4"/>
      <c r="B122" s="4"/>
      <c r="C122" s="14" t="s">
        <v>3</v>
      </c>
      <c r="D122" s="15" t="s">
        <v>98</v>
      </c>
      <c r="E122" s="16"/>
      <c r="F122" s="16"/>
      <c r="G122" s="30">
        <v>186.85</v>
      </c>
      <c r="H122" s="10"/>
    </row>
    <row r="123" spans="1:8" ht="25.5">
      <c r="A123" s="4"/>
      <c r="B123" s="4"/>
      <c r="C123" s="14" t="s">
        <v>57</v>
      </c>
      <c r="D123" s="15" t="s">
        <v>99</v>
      </c>
      <c r="E123" s="16">
        <v>750000</v>
      </c>
      <c r="F123" s="16">
        <v>750000</v>
      </c>
      <c r="G123" s="30">
        <v>937440.21</v>
      </c>
      <c r="H123" s="10">
        <f t="shared" si="2"/>
        <v>1.24992028</v>
      </c>
    </row>
    <row r="124" spans="1:8" ht="12.75">
      <c r="A124" s="4"/>
      <c r="B124" s="28">
        <v>75619</v>
      </c>
      <c r="C124" s="11" t="s">
        <v>31</v>
      </c>
      <c r="D124" s="18"/>
      <c r="E124" s="2">
        <f>SUM(E125:E126)</f>
        <v>50000</v>
      </c>
      <c r="F124" s="2">
        <f>SUM(F125:F126)</f>
        <v>50000</v>
      </c>
      <c r="G124" s="13">
        <f>SUM(G125:G126)</f>
        <v>45662.1</v>
      </c>
      <c r="H124" s="10">
        <f t="shared" si="2"/>
        <v>0.913242</v>
      </c>
    </row>
    <row r="125" spans="1:8" ht="25.5">
      <c r="A125" s="4"/>
      <c r="B125" s="4"/>
      <c r="C125" s="14" t="s">
        <v>78</v>
      </c>
      <c r="D125" s="15" t="s">
        <v>92</v>
      </c>
      <c r="E125" s="16">
        <v>50000</v>
      </c>
      <c r="F125" s="16">
        <v>50000</v>
      </c>
      <c r="G125" s="30">
        <v>34434.25</v>
      </c>
      <c r="H125" s="10">
        <f t="shared" si="2"/>
        <v>0.688685</v>
      </c>
    </row>
    <row r="126" spans="1:8" ht="12.75">
      <c r="A126" s="4"/>
      <c r="B126" s="4"/>
      <c r="C126" s="14" t="s">
        <v>11</v>
      </c>
      <c r="D126" s="15" t="s">
        <v>89</v>
      </c>
      <c r="E126" s="16"/>
      <c r="F126" s="16"/>
      <c r="G126" s="30">
        <v>11227.85</v>
      </c>
      <c r="H126" s="10"/>
    </row>
    <row r="127" spans="1:8" ht="25.5">
      <c r="A127" s="4"/>
      <c r="B127" s="28">
        <v>75621</v>
      </c>
      <c r="C127" s="11" t="s">
        <v>32</v>
      </c>
      <c r="D127" s="18"/>
      <c r="E127" s="2">
        <f>SUM(E128:E129)</f>
        <v>37524308</v>
      </c>
      <c r="F127" s="2">
        <f>SUM(F128:F129)</f>
        <v>37524308</v>
      </c>
      <c r="G127" s="13">
        <f>SUM(G128:G129)</f>
        <v>16028534.21</v>
      </c>
      <c r="H127" s="10">
        <f t="shared" si="2"/>
        <v>0.4271506941580375</v>
      </c>
    </row>
    <row r="128" spans="1:8" ht="12.75">
      <c r="A128" s="4"/>
      <c r="B128" s="4"/>
      <c r="C128" s="14" t="s">
        <v>33</v>
      </c>
      <c r="D128" s="15" t="s">
        <v>111</v>
      </c>
      <c r="E128" s="16">
        <v>35834308</v>
      </c>
      <c r="F128" s="16">
        <v>35834308</v>
      </c>
      <c r="G128" s="30">
        <v>15351734</v>
      </c>
      <c r="H128" s="10">
        <f t="shared" si="2"/>
        <v>0.428408831000727</v>
      </c>
    </row>
    <row r="129" spans="1:8" ht="12.75">
      <c r="A129" s="4"/>
      <c r="B129" s="4"/>
      <c r="C129" s="14" t="s">
        <v>34</v>
      </c>
      <c r="D129" s="15" t="s">
        <v>112</v>
      </c>
      <c r="E129" s="16">
        <v>1690000</v>
      </c>
      <c r="F129" s="16">
        <v>1690000</v>
      </c>
      <c r="G129" s="30">
        <v>676800.21</v>
      </c>
      <c r="H129" s="10">
        <f t="shared" si="2"/>
        <v>0.4004734970414201</v>
      </c>
    </row>
    <row r="130" spans="1:8" ht="25.5">
      <c r="A130" s="4"/>
      <c r="B130" s="28">
        <v>75622</v>
      </c>
      <c r="C130" s="11" t="s">
        <v>35</v>
      </c>
      <c r="D130" s="18"/>
      <c r="E130" s="2">
        <f>SUM(E131:E132)</f>
        <v>10194980</v>
      </c>
      <c r="F130" s="2">
        <f>SUM(F131:F132)</f>
        <v>10194980</v>
      </c>
      <c r="G130" s="13">
        <f>SUM(G131:G132)</f>
        <v>4379176.58</v>
      </c>
      <c r="H130" s="10">
        <f t="shared" si="2"/>
        <v>0.42954243951434923</v>
      </c>
    </row>
    <row r="131" spans="1:8" ht="12.75">
      <c r="A131" s="4"/>
      <c r="B131" s="4"/>
      <c r="C131" s="14" t="s">
        <v>33</v>
      </c>
      <c r="D131" s="15" t="s">
        <v>111</v>
      </c>
      <c r="E131" s="16">
        <v>9894980</v>
      </c>
      <c r="F131" s="16">
        <v>9894980</v>
      </c>
      <c r="G131" s="30">
        <v>4239096</v>
      </c>
      <c r="H131" s="10">
        <f t="shared" si="2"/>
        <v>0.4284087486786229</v>
      </c>
    </row>
    <row r="132" spans="1:8" ht="12.75">
      <c r="A132" s="4"/>
      <c r="B132" s="4"/>
      <c r="C132" s="14" t="s">
        <v>34</v>
      </c>
      <c r="D132" s="15" t="s">
        <v>112</v>
      </c>
      <c r="E132" s="16">
        <v>300000</v>
      </c>
      <c r="F132" s="16">
        <v>300000</v>
      </c>
      <c r="G132" s="30">
        <v>140080.58</v>
      </c>
      <c r="H132" s="10">
        <f t="shared" si="2"/>
        <v>0.4669352666666666</v>
      </c>
    </row>
    <row r="133" spans="1:8" ht="12.75">
      <c r="A133" s="27">
        <v>758</v>
      </c>
      <c r="B133" s="27"/>
      <c r="C133" s="7" t="s">
        <v>36</v>
      </c>
      <c r="D133" s="17"/>
      <c r="E133" s="1">
        <f>SUM(E134+E137+E139+E141+E144+E146+E148)</f>
        <v>99413126</v>
      </c>
      <c r="F133" s="1">
        <f>SUM(F134+F137+F139+F141+F144+F146+F148)</f>
        <v>100802714</v>
      </c>
      <c r="G133" s="9">
        <f>SUM(G134+G137+G139+G141+G144+G146+G148)</f>
        <v>60592908.97</v>
      </c>
      <c r="H133" s="10">
        <f t="shared" si="2"/>
        <v>0.601103944185471</v>
      </c>
    </row>
    <row r="134" spans="1:8" ht="25.5">
      <c r="A134" s="4"/>
      <c r="B134" s="28">
        <v>75801</v>
      </c>
      <c r="C134" s="11" t="s">
        <v>59</v>
      </c>
      <c r="D134" s="18"/>
      <c r="E134" s="2">
        <f>SUM(E135:E136)</f>
        <v>85127097</v>
      </c>
      <c r="F134" s="2">
        <f>SUM(F135:F136)</f>
        <v>85965410</v>
      </c>
      <c r="G134" s="13">
        <f>SUM(G135:G136)</f>
        <v>52901792</v>
      </c>
      <c r="H134" s="10">
        <f t="shared" si="2"/>
        <v>0.615384629701644</v>
      </c>
    </row>
    <row r="135" spans="1:8" ht="25.5">
      <c r="A135" s="4"/>
      <c r="B135" s="4"/>
      <c r="C135" s="14" t="s">
        <v>70</v>
      </c>
      <c r="D135" s="15" t="s">
        <v>113</v>
      </c>
      <c r="E135" s="16">
        <v>52678512</v>
      </c>
      <c r="F135" s="16">
        <v>54656291</v>
      </c>
      <c r="G135" s="30">
        <v>33634640</v>
      </c>
      <c r="H135" s="10">
        <f t="shared" si="2"/>
        <v>0.6153846041254427</v>
      </c>
    </row>
    <row r="136" spans="1:8" ht="25.5">
      <c r="A136" s="4"/>
      <c r="B136" s="4"/>
      <c r="C136" s="14" t="s">
        <v>71</v>
      </c>
      <c r="D136" s="15" t="s">
        <v>113</v>
      </c>
      <c r="E136" s="16">
        <v>32448585</v>
      </c>
      <c r="F136" s="16">
        <v>31309119</v>
      </c>
      <c r="G136" s="30">
        <v>19267152</v>
      </c>
      <c r="H136" s="10">
        <f t="shared" si="2"/>
        <v>0.6153846743499873</v>
      </c>
    </row>
    <row r="137" spans="1:8" ht="25.5">
      <c r="A137" s="4"/>
      <c r="B137" s="28">
        <v>75803</v>
      </c>
      <c r="C137" s="11" t="s">
        <v>79</v>
      </c>
      <c r="D137" s="18"/>
      <c r="E137" s="2">
        <f>SUM(E138)</f>
        <v>1197320</v>
      </c>
      <c r="F137" s="2">
        <f>SUM(F138)</f>
        <v>1197320</v>
      </c>
      <c r="G137" s="13">
        <f>SUM(G138)</f>
        <v>598662</v>
      </c>
      <c r="H137" s="10">
        <f t="shared" si="2"/>
        <v>0.5000016703972204</v>
      </c>
    </row>
    <row r="138" spans="1:8" ht="12.75">
      <c r="A138" s="4"/>
      <c r="B138" s="4"/>
      <c r="C138" s="14" t="s">
        <v>72</v>
      </c>
      <c r="D138" s="15" t="s">
        <v>113</v>
      </c>
      <c r="E138" s="16">
        <v>1197320</v>
      </c>
      <c r="F138" s="16">
        <v>1197320</v>
      </c>
      <c r="G138" s="30">
        <v>598662</v>
      </c>
      <c r="H138" s="10">
        <f t="shared" si="2"/>
        <v>0.5000016703972204</v>
      </c>
    </row>
    <row r="139" spans="1:8" ht="25.5">
      <c r="A139" s="4"/>
      <c r="B139" s="28">
        <v>75807</v>
      </c>
      <c r="C139" s="11" t="s">
        <v>122</v>
      </c>
      <c r="D139" s="18"/>
      <c r="E139" s="2">
        <f>SUM(E140)</f>
        <v>6890935</v>
      </c>
      <c r="F139" s="2">
        <f>SUM(F140)</f>
        <v>6890935</v>
      </c>
      <c r="G139" s="13">
        <f>SUM(G140)</f>
        <v>3445470</v>
      </c>
      <c r="H139" s="10">
        <f aca="true" t="shared" si="4" ref="H139:H202">G139/F139</f>
        <v>0.5000003627954697</v>
      </c>
    </row>
    <row r="140" spans="1:8" ht="12.75">
      <c r="A140" s="4"/>
      <c r="B140" s="4"/>
      <c r="C140" s="14" t="s">
        <v>72</v>
      </c>
      <c r="D140" s="15" t="s">
        <v>113</v>
      </c>
      <c r="E140" s="16">
        <v>6890935</v>
      </c>
      <c r="F140" s="16">
        <v>6890935</v>
      </c>
      <c r="G140" s="30">
        <v>3445470</v>
      </c>
      <c r="H140" s="10">
        <f t="shared" si="4"/>
        <v>0.5000003627954697</v>
      </c>
    </row>
    <row r="141" spans="1:8" ht="12.75">
      <c r="A141" s="4"/>
      <c r="B141" s="28">
        <v>75814</v>
      </c>
      <c r="C141" s="11"/>
      <c r="D141" s="18"/>
      <c r="E141" s="2">
        <f>SUM(E142:E143)</f>
        <v>0</v>
      </c>
      <c r="F141" s="2">
        <f>SUM(F142:F143)</f>
        <v>551275</v>
      </c>
      <c r="G141" s="13">
        <f>SUM(G142:G143)</f>
        <v>587459.05</v>
      </c>
      <c r="H141" s="10">
        <f t="shared" si="4"/>
        <v>1.0656370232642511</v>
      </c>
    </row>
    <row r="142" spans="1:8" ht="51">
      <c r="A142" s="4"/>
      <c r="B142" s="4"/>
      <c r="C142" s="14" t="s">
        <v>236</v>
      </c>
      <c r="D142" s="15">
        <v>2990</v>
      </c>
      <c r="E142" s="16"/>
      <c r="F142" s="16">
        <v>65270</v>
      </c>
      <c r="G142" s="30">
        <v>89670</v>
      </c>
      <c r="H142" s="10">
        <f t="shared" si="4"/>
        <v>1.3738317757009346</v>
      </c>
    </row>
    <row r="143" spans="1:8" ht="51">
      <c r="A143" s="4"/>
      <c r="B143" s="4"/>
      <c r="C143" s="14" t="s">
        <v>236</v>
      </c>
      <c r="D143" s="15">
        <v>6680</v>
      </c>
      <c r="E143" s="16"/>
      <c r="F143" s="16">
        <v>486005</v>
      </c>
      <c r="G143" s="30">
        <v>497789.05</v>
      </c>
      <c r="H143" s="10">
        <f t="shared" si="4"/>
        <v>1.0242467670085698</v>
      </c>
    </row>
    <row r="144" spans="1:8" ht="12.75">
      <c r="A144" s="4"/>
      <c r="B144" s="28">
        <v>75815</v>
      </c>
      <c r="C144" s="11" t="s">
        <v>237</v>
      </c>
      <c r="D144" s="18"/>
      <c r="E144" s="2">
        <f>SUM(E145)</f>
        <v>0</v>
      </c>
      <c r="F144" s="2">
        <f>SUM(F145)</f>
        <v>0</v>
      </c>
      <c r="G144" s="13">
        <f>SUM(G145)</f>
        <v>-39360.08</v>
      </c>
      <c r="H144" s="10"/>
    </row>
    <row r="145" spans="1:8" ht="12.75">
      <c r="A145" s="4"/>
      <c r="B145" s="4"/>
      <c r="C145" s="14" t="s">
        <v>237</v>
      </c>
      <c r="D145" s="15">
        <v>2980</v>
      </c>
      <c r="E145" s="16"/>
      <c r="F145" s="16"/>
      <c r="G145" s="30">
        <v>-39360.08</v>
      </c>
      <c r="H145" s="10"/>
    </row>
    <row r="146" spans="1:8" ht="25.5">
      <c r="A146" s="4"/>
      <c r="B146" s="28">
        <v>75831</v>
      </c>
      <c r="C146" s="11" t="s">
        <v>125</v>
      </c>
      <c r="D146" s="18"/>
      <c r="E146" s="2">
        <f>SUM(E147)</f>
        <v>1801873</v>
      </c>
      <c r="F146" s="2">
        <f>SUM(F147)</f>
        <v>1801873</v>
      </c>
      <c r="G146" s="13">
        <f>SUM(G147)</f>
        <v>900936</v>
      </c>
      <c r="H146" s="10">
        <f t="shared" si="4"/>
        <v>0.499999722510965</v>
      </c>
    </row>
    <row r="147" spans="1:8" ht="12.75">
      <c r="A147" s="4"/>
      <c r="B147" s="4"/>
      <c r="C147" s="14" t="s">
        <v>72</v>
      </c>
      <c r="D147" s="15" t="s">
        <v>113</v>
      </c>
      <c r="E147" s="16">
        <v>1801873</v>
      </c>
      <c r="F147" s="16">
        <v>1801873</v>
      </c>
      <c r="G147" s="30">
        <v>900936</v>
      </c>
      <c r="H147" s="10">
        <f t="shared" si="4"/>
        <v>0.499999722510965</v>
      </c>
    </row>
    <row r="148" spans="1:8" ht="25.5">
      <c r="A148" s="4"/>
      <c r="B148" s="28">
        <v>75832</v>
      </c>
      <c r="C148" s="11" t="s">
        <v>123</v>
      </c>
      <c r="D148" s="18"/>
      <c r="E148" s="2">
        <f>SUM(E149)</f>
        <v>4395901</v>
      </c>
      <c r="F148" s="2">
        <f>SUM(F149)</f>
        <v>4395901</v>
      </c>
      <c r="G148" s="13">
        <f>SUM(G149)</f>
        <v>2197950</v>
      </c>
      <c r="H148" s="10">
        <f t="shared" si="4"/>
        <v>0.49999988625767505</v>
      </c>
    </row>
    <row r="149" spans="1:8" ht="12.75">
      <c r="A149" s="4"/>
      <c r="B149" s="4"/>
      <c r="C149" s="14" t="s">
        <v>72</v>
      </c>
      <c r="D149" s="15" t="s">
        <v>113</v>
      </c>
      <c r="E149" s="16">
        <v>4395901</v>
      </c>
      <c r="F149" s="16">
        <v>4395901</v>
      </c>
      <c r="G149" s="30">
        <v>2197950</v>
      </c>
      <c r="H149" s="10">
        <f t="shared" si="4"/>
        <v>0.49999988625767505</v>
      </c>
    </row>
    <row r="150" spans="1:8" ht="12.75">
      <c r="A150" s="27">
        <v>801</v>
      </c>
      <c r="B150" s="27"/>
      <c r="C150" s="7" t="s">
        <v>37</v>
      </c>
      <c r="D150" s="17"/>
      <c r="E150" s="1">
        <f>SUM(E151+E158+E162+E167+E173+E179+E184+E190+E193)</f>
        <v>5520489</v>
      </c>
      <c r="F150" s="1">
        <f>SUM(F151+F158+F162+F167+F173+F179+F184+F190+F193)</f>
        <v>5883806</v>
      </c>
      <c r="G150" s="9">
        <f>SUM(G151+G158+G162+G167+G173+G179+G184+G190+G193)</f>
        <v>2713711.9600000004</v>
      </c>
      <c r="H150" s="10">
        <f t="shared" si="4"/>
        <v>0.46121710335113025</v>
      </c>
    </row>
    <row r="151" spans="1:8" ht="12.75">
      <c r="A151" s="4"/>
      <c r="B151" s="28">
        <v>80101</v>
      </c>
      <c r="C151" s="11" t="s">
        <v>38</v>
      </c>
      <c r="D151" s="18"/>
      <c r="E151" s="2">
        <f>SUM(E152:E157)</f>
        <v>1607381</v>
      </c>
      <c r="F151" s="2">
        <f>SUM(F152:F157)</f>
        <v>1964698</v>
      </c>
      <c r="G151" s="13">
        <f>SUM(G152:G157)</f>
        <v>268671.83</v>
      </c>
      <c r="H151" s="10">
        <f t="shared" si="4"/>
        <v>0.13674968366639556</v>
      </c>
    </row>
    <row r="152" spans="1:8" ht="76.5">
      <c r="A152" s="4"/>
      <c r="B152" s="4"/>
      <c r="C152" s="14" t="s">
        <v>80</v>
      </c>
      <c r="D152" s="15" t="s">
        <v>90</v>
      </c>
      <c r="E152" s="16">
        <v>65799</v>
      </c>
      <c r="F152" s="16">
        <v>65799</v>
      </c>
      <c r="G152" s="30">
        <v>69429.29</v>
      </c>
      <c r="H152" s="10">
        <f t="shared" si="4"/>
        <v>1.0551724190337237</v>
      </c>
    </row>
    <row r="153" spans="1:8" ht="12.75">
      <c r="A153" s="4"/>
      <c r="B153" s="4"/>
      <c r="C153" s="14" t="s">
        <v>11</v>
      </c>
      <c r="D153" s="15" t="s">
        <v>89</v>
      </c>
      <c r="E153" s="16">
        <v>200</v>
      </c>
      <c r="F153" s="16">
        <v>200</v>
      </c>
      <c r="G153" s="30">
        <v>305</v>
      </c>
      <c r="H153" s="10">
        <f t="shared" si="4"/>
        <v>1.525</v>
      </c>
    </row>
    <row r="154" spans="1:8" ht="12.75">
      <c r="A154" s="4"/>
      <c r="B154" s="4"/>
      <c r="C154" s="14" t="s">
        <v>152</v>
      </c>
      <c r="D154" s="15" t="s">
        <v>87</v>
      </c>
      <c r="E154" s="16">
        <v>262</v>
      </c>
      <c r="F154" s="16">
        <v>262</v>
      </c>
      <c r="G154" s="30">
        <v>5510.91</v>
      </c>
      <c r="H154" s="35">
        <f t="shared" si="4"/>
        <v>21.034007633587787</v>
      </c>
    </row>
    <row r="155" spans="1:8" ht="63.75">
      <c r="A155" s="4"/>
      <c r="B155" s="4"/>
      <c r="C155" s="14" t="s">
        <v>144</v>
      </c>
      <c r="D155" s="15" t="s">
        <v>118</v>
      </c>
      <c r="E155" s="16">
        <v>1500000</v>
      </c>
      <c r="F155" s="16">
        <v>1500000</v>
      </c>
      <c r="G155" s="30"/>
      <c r="H155" s="10">
        <f t="shared" si="4"/>
        <v>0</v>
      </c>
    </row>
    <row r="156" spans="1:8" ht="38.25">
      <c r="A156" s="4"/>
      <c r="B156" s="4"/>
      <c r="C156" s="14" t="s">
        <v>238</v>
      </c>
      <c r="D156" s="15">
        <v>6330</v>
      </c>
      <c r="E156" s="16"/>
      <c r="F156" s="16">
        <v>357317</v>
      </c>
      <c r="G156" s="30">
        <v>178658</v>
      </c>
      <c r="H156" s="10">
        <f t="shared" si="4"/>
        <v>0.4999986006823073</v>
      </c>
    </row>
    <row r="157" spans="1:8" ht="12.75">
      <c r="A157" s="4"/>
      <c r="B157" s="4"/>
      <c r="C157" s="14" t="s">
        <v>3</v>
      </c>
      <c r="D157" s="15" t="s">
        <v>98</v>
      </c>
      <c r="E157" s="16">
        <v>41120</v>
      </c>
      <c r="F157" s="16">
        <v>41120</v>
      </c>
      <c r="G157" s="30">
        <v>14768.63</v>
      </c>
      <c r="H157" s="10">
        <f t="shared" si="4"/>
        <v>0.35915928988326845</v>
      </c>
    </row>
    <row r="158" spans="1:8" ht="12.75">
      <c r="A158" s="4"/>
      <c r="B158" s="28">
        <v>80102</v>
      </c>
      <c r="C158" s="11" t="s">
        <v>134</v>
      </c>
      <c r="D158" s="18"/>
      <c r="E158" s="2">
        <f>SUM(E159:E161)</f>
        <v>7300</v>
      </c>
      <c r="F158" s="2">
        <f>SUM(F159:F161)</f>
        <v>13300</v>
      </c>
      <c r="G158" s="13">
        <f>SUM(G159:G161)</f>
        <v>12040.22</v>
      </c>
      <c r="H158" s="10">
        <f t="shared" si="4"/>
        <v>0.9052796992481202</v>
      </c>
    </row>
    <row r="159" spans="1:8" ht="12.75">
      <c r="A159" s="4"/>
      <c r="B159" s="4"/>
      <c r="C159" s="14" t="s">
        <v>3</v>
      </c>
      <c r="D159" s="15" t="s">
        <v>98</v>
      </c>
      <c r="E159" s="16">
        <v>7300</v>
      </c>
      <c r="F159" s="16">
        <v>7300</v>
      </c>
      <c r="G159" s="30">
        <v>4870.12</v>
      </c>
      <c r="H159" s="10">
        <f t="shared" si="4"/>
        <v>0.6671397260273972</v>
      </c>
    </row>
    <row r="160" spans="1:8" ht="12.75">
      <c r="A160" s="4"/>
      <c r="B160" s="4"/>
      <c r="C160" s="14" t="s">
        <v>152</v>
      </c>
      <c r="D160" s="15" t="s">
        <v>87</v>
      </c>
      <c r="E160" s="16"/>
      <c r="F160" s="16"/>
      <c r="G160" s="30">
        <v>1170.1</v>
      </c>
      <c r="H160" s="10"/>
    </row>
    <row r="161" spans="1:8" ht="38.25">
      <c r="A161" s="4"/>
      <c r="B161" s="4"/>
      <c r="C161" s="14" t="s">
        <v>73</v>
      </c>
      <c r="D161" s="15" t="s">
        <v>115</v>
      </c>
      <c r="E161" s="16"/>
      <c r="F161" s="16">
        <v>6000</v>
      </c>
      <c r="G161" s="30">
        <v>6000</v>
      </c>
      <c r="H161" s="10">
        <f t="shared" si="4"/>
        <v>1</v>
      </c>
    </row>
    <row r="162" spans="1:8" ht="12.75">
      <c r="A162" s="4"/>
      <c r="B162" s="28">
        <v>80104</v>
      </c>
      <c r="C162" s="11" t="s">
        <v>135</v>
      </c>
      <c r="D162" s="18"/>
      <c r="E162" s="2">
        <f>SUM(E163:E166)</f>
        <v>2441068</v>
      </c>
      <c r="F162" s="2">
        <f>SUM(F163:F166)</f>
        <v>2441068</v>
      </c>
      <c r="G162" s="13">
        <f>SUM(G163:G166)</f>
        <v>1528383.3900000001</v>
      </c>
      <c r="H162" s="10">
        <f t="shared" si="4"/>
        <v>0.6261125826892164</v>
      </c>
    </row>
    <row r="163" spans="1:8" ht="12.75">
      <c r="A163" s="4"/>
      <c r="B163" s="4"/>
      <c r="C163" s="14" t="s">
        <v>43</v>
      </c>
      <c r="D163" s="15" t="s">
        <v>116</v>
      </c>
      <c r="E163" s="16">
        <v>2318273</v>
      </c>
      <c r="F163" s="16">
        <v>2318273</v>
      </c>
      <c r="G163" s="30">
        <v>1401679.23</v>
      </c>
      <c r="H163" s="10">
        <f t="shared" si="4"/>
        <v>0.6046221605479596</v>
      </c>
    </row>
    <row r="164" spans="1:8" ht="12.75">
      <c r="A164" s="4"/>
      <c r="B164" s="4"/>
      <c r="C164" s="14" t="s">
        <v>3</v>
      </c>
      <c r="D164" s="15" t="s">
        <v>98</v>
      </c>
      <c r="E164" s="16">
        <v>17795</v>
      </c>
      <c r="F164" s="16">
        <v>17795</v>
      </c>
      <c r="G164" s="30">
        <v>10867.69</v>
      </c>
      <c r="H164" s="10">
        <f t="shared" si="4"/>
        <v>0.6107159314414161</v>
      </c>
    </row>
    <row r="165" spans="1:8" ht="12.75">
      <c r="A165" s="4"/>
      <c r="B165" s="4"/>
      <c r="C165" s="14" t="s">
        <v>152</v>
      </c>
      <c r="D165" s="15" t="s">
        <v>87</v>
      </c>
      <c r="E165" s="16"/>
      <c r="F165" s="16"/>
      <c r="G165" s="30">
        <v>24399.85</v>
      </c>
      <c r="H165" s="10"/>
    </row>
    <row r="166" spans="1:8" ht="38.25">
      <c r="A166" s="4"/>
      <c r="B166" s="4"/>
      <c r="C166" s="14" t="s">
        <v>164</v>
      </c>
      <c r="D166" s="15" t="s">
        <v>165</v>
      </c>
      <c r="E166" s="16">
        <v>105000</v>
      </c>
      <c r="F166" s="16">
        <v>105000</v>
      </c>
      <c r="G166" s="30">
        <v>91436.62</v>
      </c>
      <c r="H166" s="10">
        <f t="shared" si="4"/>
        <v>0.8708249523809524</v>
      </c>
    </row>
    <row r="167" spans="1:8" ht="12.75">
      <c r="A167" s="4"/>
      <c r="B167" s="28">
        <v>80110</v>
      </c>
      <c r="C167" s="11" t="s">
        <v>39</v>
      </c>
      <c r="D167" s="18"/>
      <c r="E167" s="2">
        <f>SUM(E168:E172)</f>
        <v>35544</v>
      </c>
      <c r="F167" s="2">
        <f>SUM(F168:F172)</f>
        <v>35544</v>
      </c>
      <c r="G167" s="13">
        <f>SUM(G168:G172)</f>
        <v>52414.67</v>
      </c>
      <c r="H167" s="10">
        <f t="shared" si="4"/>
        <v>1.4746418523520144</v>
      </c>
    </row>
    <row r="168" spans="1:8" ht="76.5">
      <c r="A168" s="4"/>
      <c r="B168" s="4"/>
      <c r="C168" s="14" t="s">
        <v>80</v>
      </c>
      <c r="D168" s="15" t="s">
        <v>90</v>
      </c>
      <c r="E168" s="16">
        <v>17544</v>
      </c>
      <c r="F168" s="16">
        <v>17544</v>
      </c>
      <c r="G168" s="30">
        <v>44411.05</v>
      </c>
      <c r="H168" s="10">
        <f t="shared" si="4"/>
        <v>2.5314095987232106</v>
      </c>
    </row>
    <row r="169" spans="1:8" ht="25.5">
      <c r="A169" s="4"/>
      <c r="B169" s="4"/>
      <c r="C169" s="14" t="s">
        <v>66</v>
      </c>
      <c r="D169" s="15" t="s">
        <v>95</v>
      </c>
      <c r="E169" s="16"/>
      <c r="F169" s="16"/>
      <c r="G169" s="30">
        <v>1491.6</v>
      </c>
      <c r="H169" s="10"/>
    </row>
    <row r="170" spans="1:8" ht="12.75">
      <c r="A170" s="4"/>
      <c r="B170" s="4"/>
      <c r="C170" s="14" t="s">
        <v>11</v>
      </c>
      <c r="D170" s="15" t="s">
        <v>89</v>
      </c>
      <c r="E170" s="16"/>
      <c r="F170" s="16"/>
      <c r="G170" s="30">
        <v>384.4</v>
      </c>
      <c r="H170" s="10"/>
    </row>
    <row r="171" spans="1:8" ht="12.75">
      <c r="A171" s="4"/>
      <c r="B171" s="4"/>
      <c r="C171" s="14" t="s">
        <v>152</v>
      </c>
      <c r="D171" s="15" t="s">
        <v>87</v>
      </c>
      <c r="E171" s="16"/>
      <c r="F171" s="16"/>
      <c r="G171" s="30">
        <v>55.77</v>
      </c>
      <c r="H171" s="10"/>
    </row>
    <row r="172" spans="1:8" ht="12.75">
      <c r="A172" s="4"/>
      <c r="B172" s="4"/>
      <c r="C172" s="14" t="s">
        <v>3</v>
      </c>
      <c r="D172" s="15" t="s">
        <v>98</v>
      </c>
      <c r="E172" s="16">
        <v>18000</v>
      </c>
      <c r="F172" s="16">
        <v>18000</v>
      </c>
      <c r="G172" s="30">
        <v>6071.85</v>
      </c>
      <c r="H172" s="10">
        <f t="shared" si="4"/>
        <v>0.33732500000000004</v>
      </c>
    </row>
    <row r="173" spans="1:8" ht="12.75">
      <c r="A173" s="4"/>
      <c r="B173" s="28">
        <v>80120</v>
      </c>
      <c r="C173" s="11" t="s">
        <v>40</v>
      </c>
      <c r="D173" s="18"/>
      <c r="E173" s="2">
        <f>SUM(E174:E178)</f>
        <v>69728</v>
      </c>
      <c r="F173" s="2">
        <f>SUM(F174:F178)</f>
        <v>69728</v>
      </c>
      <c r="G173" s="13">
        <f>SUM(G174:G178)</f>
        <v>40354.840000000004</v>
      </c>
      <c r="H173" s="10">
        <f t="shared" si="4"/>
        <v>0.5787465580541533</v>
      </c>
    </row>
    <row r="174" spans="1:8" ht="76.5">
      <c r="A174" s="4"/>
      <c r="B174" s="4"/>
      <c r="C174" s="14" t="s">
        <v>80</v>
      </c>
      <c r="D174" s="15" t="s">
        <v>90</v>
      </c>
      <c r="E174" s="16">
        <v>42468</v>
      </c>
      <c r="F174" s="16">
        <v>42468</v>
      </c>
      <c r="G174" s="30">
        <v>29557</v>
      </c>
      <c r="H174" s="10">
        <f t="shared" si="4"/>
        <v>0.6959828576810775</v>
      </c>
    </row>
    <row r="175" spans="1:8" ht="12.75">
      <c r="A175" s="4"/>
      <c r="B175" s="4"/>
      <c r="C175" s="14" t="s">
        <v>11</v>
      </c>
      <c r="D175" s="15" t="s">
        <v>89</v>
      </c>
      <c r="E175" s="16">
        <v>730</v>
      </c>
      <c r="F175" s="16">
        <v>730</v>
      </c>
      <c r="G175" s="30">
        <v>409</v>
      </c>
      <c r="H175" s="10">
        <f t="shared" si="4"/>
        <v>0.5602739726027397</v>
      </c>
    </row>
    <row r="176" spans="1:8" ht="25.5">
      <c r="A176" s="4"/>
      <c r="B176" s="4"/>
      <c r="C176" s="14" t="s">
        <v>129</v>
      </c>
      <c r="D176" s="15" t="s">
        <v>130</v>
      </c>
      <c r="E176" s="16"/>
      <c r="F176" s="16"/>
      <c r="G176" s="30">
        <v>150.2</v>
      </c>
      <c r="H176" s="10"/>
    </row>
    <row r="177" spans="1:8" ht="12.75">
      <c r="A177" s="4"/>
      <c r="B177" s="4"/>
      <c r="C177" s="14" t="s">
        <v>152</v>
      </c>
      <c r="D177" s="15" t="s">
        <v>87</v>
      </c>
      <c r="E177" s="16"/>
      <c r="F177" s="16"/>
      <c r="G177" s="30">
        <v>3296.02</v>
      </c>
      <c r="H177" s="10"/>
    </row>
    <row r="178" spans="1:8" ht="12.75">
      <c r="A178" s="4"/>
      <c r="B178" s="4"/>
      <c r="C178" s="14" t="s">
        <v>3</v>
      </c>
      <c r="D178" s="15" t="s">
        <v>98</v>
      </c>
      <c r="E178" s="16">
        <v>26530</v>
      </c>
      <c r="F178" s="16">
        <v>26530</v>
      </c>
      <c r="G178" s="30">
        <v>6942.62</v>
      </c>
      <c r="H178" s="10">
        <f t="shared" si="4"/>
        <v>0.2616894082171127</v>
      </c>
    </row>
    <row r="179" spans="1:8" ht="12.75">
      <c r="A179" s="4"/>
      <c r="B179" s="28">
        <v>80130</v>
      </c>
      <c r="C179" s="11" t="s">
        <v>82</v>
      </c>
      <c r="D179" s="18"/>
      <c r="E179" s="2">
        <f>SUM(E180:E183)</f>
        <v>114022</v>
      </c>
      <c r="F179" s="2">
        <f>SUM(F180:F183)</f>
        <v>114022</v>
      </c>
      <c r="G179" s="13">
        <f>SUM(G180:G183)</f>
        <v>64901.84</v>
      </c>
      <c r="H179" s="10">
        <f t="shared" si="4"/>
        <v>0.5692045394748382</v>
      </c>
    </row>
    <row r="180" spans="1:8" ht="76.5">
      <c r="A180" s="4"/>
      <c r="B180" s="4"/>
      <c r="C180" s="14" t="s">
        <v>80</v>
      </c>
      <c r="D180" s="15" t="s">
        <v>90</v>
      </c>
      <c r="E180" s="16">
        <v>74760</v>
      </c>
      <c r="F180" s="16">
        <v>74760</v>
      </c>
      <c r="G180" s="30">
        <v>48744</v>
      </c>
      <c r="H180" s="10">
        <f t="shared" si="4"/>
        <v>0.6520064205457464</v>
      </c>
    </row>
    <row r="181" spans="1:8" ht="12.75">
      <c r="A181" s="4"/>
      <c r="B181" s="4"/>
      <c r="C181" s="14" t="s">
        <v>11</v>
      </c>
      <c r="D181" s="15" t="s">
        <v>89</v>
      </c>
      <c r="E181" s="16">
        <v>1562</v>
      </c>
      <c r="F181" s="16">
        <v>1562</v>
      </c>
      <c r="G181" s="30">
        <v>745</v>
      </c>
      <c r="H181" s="10">
        <f t="shared" si="4"/>
        <v>0.47695262483994877</v>
      </c>
    </row>
    <row r="182" spans="1:8" ht="12.75">
      <c r="A182" s="4"/>
      <c r="B182" s="4"/>
      <c r="C182" s="14" t="s">
        <v>152</v>
      </c>
      <c r="D182" s="15" t="s">
        <v>87</v>
      </c>
      <c r="E182" s="16"/>
      <c r="F182" s="16"/>
      <c r="G182" s="30">
        <v>54.6</v>
      </c>
      <c r="H182" s="10"/>
    </row>
    <row r="183" spans="1:8" ht="12.75">
      <c r="A183" s="4"/>
      <c r="B183" s="4"/>
      <c r="C183" s="14" t="s">
        <v>3</v>
      </c>
      <c r="D183" s="15" t="s">
        <v>98</v>
      </c>
      <c r="E183" s="16">
        <v>37700</v>
      </c>
      <c r="F183" s="16">
        <v>37700</v>
      </c>
      <c r="G183" s="30">
        <v>15358.24</v>
      </c>
      <c r="H183" s="10">
        <f t="shared" si="4"/>
        <v>0.40738037135278515</v>
      </c>
    </row>
    <row r="184" spans="1:8" ht="38.25">
      <c r="A184" s="4"/>
      <c r="B184" s="28">
        <v>80140</v>
      </c>
      <c r="C184" s="11" t="s">
        <v>60</v>
      </c>
      <c r="D184" s="18"/>
      <c r="E184" s="2">
        <f>SUM(E185:E189)</f>
        <v>401926</v>
      </c>
      <c r="F184" s="2">
        <f>SUM(F185:F189)</f>
        <v>401926</v>
      </c>
      <c r="G184" s="13">
        <f>SUM(G185:G189)</f>
        <v>265650.6</v>
      </c>
      <c r="H184" s="10">
        <f t="shared" si="4"/>
        <v>0.660944054378169</v>
      </c>
    </row>
    <row r="185" spans="1:8" ht="76.5">
      <c r="A185" s="4"/>
      <c r="B185" s="4"/>
      <c r="C185" s="14" t="s">
        <v>80</v>
      </c>
      <c r="D185" s="15" t="s">
        <v>90</v>
      </c>
      <c r="E185" s="16">
        <v>14426</v>
      </c>
      <c r="F185" s="16">
        <v>14426</v>
      </c>
      <c r="G185" s="30">
        <v>25510.48</v>
      </c>
      <c r="H185" s="10">
        <f t="shared" si="4"/>
        <v>1.7683682240399279</v>
      </c>
    </row>
    <row r="186" spans="1:8" ht="12.75">
      <c r="A186" s="4"/>
      <c r="B186" s="4"/>
      <c r="C186" s="14" t="s">
        <v>43</v>
      </c>
      <c r="D186" s="15" t="s">
        <v>116</v>
      </c>
      <c r="E186" s="16">
        <v>385500</v>
      </c>
      <c r="F186" s="16">
        <v>385500</v>
      </c>
      <c r="G186" s="30">
        <v>237906.86</v>
      </c>
      <c r="H186" s="10">
        <f t="shared" si="4"/>
        <v>0.6171384176394292</v>
      </c>
    </row>
    <row r="187" spans="1:8" ht="25.5">
      <c r="A187" s="4"/>
      <c r="B187" s="4"/>
      <c r="C187" s="14" t="s">
        <v>129</v>
      </c>
      <c r="D187" s="15" t="s">
        <v>130</v>
      </c>
      <c r="E187" s="16"/>
      <c r="F187" s="16"/>
      <c r="G187" s="30">
        <v>357.75</v>
      </c>
      <c r="H187" s="10"/>
    </row>
    <row r="188" spans="1:8" ht="12.75">
      <c r="A188" s="4"/>
      <c r="B188" s="4"/>
      <c r="C188" s="14" t="s">
        <v>152</v>
      </c>
      <c r="D188" s="15" t="s">
        <v>87</v>
      </c>
      <c r="E188" s="16"/>
      <c r="F188" s="16"/>
      <c r="G188" s="30">
        <v>767.59</v>
      </c>
      <c r="H188" s="10"/>
    </row>
    <row r="189" spans="1:8" ht="12.75">
      <c r="A189" s="4"/>
      <c r="B189" s="4"/>
      <c r="C189" s="14" t="s">
        <v>3</v>
      </c>
      <c r="D189" s="15" t="s">
        <v>98</v>
      </c>
      <c r="E189" s="16">
        <v>2000</v>
      </c>
      <c r="F189" s="16">
        <v>2000</v>
      </c>
      <c r="G189" s="30">
        <v>1107.92</v>
      </c>
      <c r="H189" s="10">
        <f t="shared" si="4"/>
        <v>0.55396</v>
      </c>
    </row>
    <row r="190" spans="1:8" ht="25.5">
      <c r="A190" s="4"/>
      <c r="B190" s="28" t="s">
        <v>181</v>
      </c>
      <c r="C190" s="11" t="s">
        <v>182</v>
      </c>
      <c r="D190" s="18"/>
      <c r="E190" s="2">
        <f>SUM(E191:E192)</f>
        <v>30500</v>
      </c>
      <c r="F190" s="2">
        <f>SUM(F191:F192)</f>
        <v>30500</v>
      </c>
      <c r="G190" s="13">
        <f>SUM(G191:G192)</f>
        <v>3736.41</v>
      </c>
      <c r="H190" s="10">
        <f t="shared" si="4"/>
        <v>0.12250524590163935</v>
      </c>
    </row>
    <row r="191" spans="1:8" ht="12.75">
      <c r="A191" s="4"/>
      <c r="B191" s="4"/>
      <c r="C191" s="14" t="s">
        <v>43</v>
      </c>
      <c r="D191" s="15" t="s">
        <v>116</v>
      </c>
      <c r="E191" s="16">
        <v>30000</v>
      </c>
      <c r="F191" s="16">
        <v>30000</v>
      </c>
      <c r="G191" s="30">
        <v>2650</v>
      </c>
      <c r="H191" s="10">
        <f t="shared" si="4"/>
        <v>0.08833333333333333</v>
      </c>
    </row>
    <row r="192" spans="1:8" ht="12.75">
      <c r="A192" s="4"/>
      <c r="B192" s="4"/>
      <c r="C192" s="14" t="s">
        <v>3</v>
      </c>
      <c r="D192" s="15" t="s">
        <v>98</v>
      </c>
      <c r="E192" s="16">
        <v>500</v>
      </c>
      <c r="F192" s="16">
        <v>500</v>
      </c>
      <c r="G192" s="30">
        <v>1086.41</v>
      </c>
      <c r="H192" s="10">
        <f t="shared" si="4"/>
        <v>2.17282</v>
      </c>
    </row>
    <row r="193" spans="1:8" ht="12.75">
      <c r="A193" s="4"/>
      <c r="B193" s="28" t="s">
        <v>146</v>
      </c>
      <c r="C193" s="11" t="s">
        <v>147</v>
      </c>
      <c r="D193" s="18"/>
      <c r="E193" s="2">
        <f>SUM(E194:E195)</f>
        <v>813020</v>
      </c>
      <c r="F193" s="2">
        <f>SUM(F194:F195)</f>
        <v>813020</v>
      </c>
      <c r="G193" s="13">
        <f>SUM(G194:G195)</f>
        <v>477558.16</v>
      </c>
      <c r="H193" s="10">
        <f t="shared" si="4"/>
        <v>0.5873879609357703</v>
      </c>
    </row>
    <row r="194" spans="1:8" ht="12.75">
      <c r="A194" s="4"/>
      <c r="B194" s="4"/>
      <c r="C194" s="14" t="s">
        <v>43</v>
      </c>
      <c r="D194" s="15" t="s">
        <v>116</v>
      </c>
      <c r="E194" s="16">
        <v>810740</v>
      </c>
      <c r="F194" s="16">
        <v>810740</v>
      </c>
      <c r="G194" s="30">
        <v>475859.41</v>
      </c>
      <c r="H194" s="10">
        <f t="shared" si="4"/>
        <v>0.5869445321558082</v>
      </c>
    </row>
    <row r="195" spans="1:8" ht="12.75">
      <c r="A195" s="4"/>
      <c r="B195" s="4"/>
      <c r="C195" s="14" t="s">
        <v>152</v>
      </c>
      <c r="D195" s="15" t="s">
        <v>87</v>
      </c>
      <c r="E195" s="16">
        <v>2280</v>
      </c>
      <c r="F195" s="16">
        <v>2280</v>
      </c>
      <c r="G195" s="30">
        <v>1698.75</v>
      </c>
      <c r="H195" s="10">
        <f t="shared" si="4"/>
        <v>0.7450657894736842</v>
      </c>
    </row>
    <row r="196" spans="1:8" ht="12.75">
      <c r="A196" s="27">
        <v>851</v>
      </c>
      <c r="B196" s="27"/>
      <c r="C196" s="7" t="s">
        <v>41</v>
      </c>
      <c r="D196" s="17"/>
      <c r="E196" s="1">
        <f>SUM(E197+E199+E203)</f>
        <v>21000</v>
      </c>
      <c r="F196" s="1">
        <f>SUM(F197+F199+F203)</f>
        <v>20500</v>
      </c>
      <c r="G196" s="9">
        <f>SUM(G197+G199+G203)</f>
        <v>11691.95</v>
      </c>
      <c r="H196" s="10">
        <f t="shared" si="4"/>
        <v>0.570339024390244</v>
      </c>
    </row>
    <row r="197" spans="1:8" ht="12.75">
      <c r="A197" s="32"/>
      <c r="B197" s="28">
        <v>85154</v>
      </c>
      <c r="C197" s="11" t="s">
        <v>225</v>
      </c>
      <c r="D197" s="18"/>
      <c r="E197" s="2">
        <f>SUM(E198)</f>
        <v>0</v>
      </c>
      <c r="F197" s="2">
        <f>SUM(F198)</f>
        <v>0</v>
      </c>
      <c r="G197" s="13">
        <f>SUM(G198)</f>
        <v>2469.95</v>
      </c>
      <c r="H197" s="10"/>
    </row>
    <row r="198" spans="1:8" ht="12.75">
      <c r="A198" s="32"/>
      <c r="B198" s="32"/>
      <c r="C198" s="14" t="s">
        <v>152</v>
      </c>
      <c r="D198" s="15" t="s">
        <v>87</v>
      </c>
      <c r="E198" s="3"/>
      <c r="F198" s="3"/>
      <c r="G198" s="29">
        <v>2469.95</v>
      </c>
      <c r="H198" s="10"/>
    </row>
    <row r="199" spans="1:8" ht="38.25">
      <c r="A199" s="4"/>
      <c r="B199" s="28">
        <v>85156</v>
      </c>
      <c r="C199" s="11" t="s">
        <v>83</v>
      </c>
      <c r="D199" s="18"/>
      <c r="E199" s="2">
        <f>SUM(E200:E202)</f>
        <v>21000</v>
      </c>
      <c r="F199" s="2">
        <f>SUM(F200:F202)</f>
        <v>20500</v>
      </c>
      <c r="G199" s="13">
        <f>SUM(G200:G202)</f>
        <v>7741</v>
      </c>
      <c r="H199" s="10">
        <f t="shared" si="4"/>
        <v>0.377609756097561</v>
      </c>
    </row>
    <row r="200" spans="1:8" ht="76.5">
      <c r="A200" s="4"/>
      <c r="B200" s="4"/>
      <c r="C200" s="14" t="s">
        <v>121</v>
      </c>
      <c r="D200" s="15" t="s">
        <v>93</v>
      </c>
      <c r="E200" s="16">
        <v>2000</v>
      </c>
      <c r="F200" s="16">
        <v>2000</v>
      </c>
      <c r="G200" s="30">
        <v>580</v>
      </c>
      <c r="H200" s="10">
        <f t="shared" si="4"/>
        <v>0.29</v>
      </c>
    </row>
    <row r="201" spans="1:8" ht="51">
      <c r="A201" s="4"/>
      <c r="B201" s="4"/>
      <c r="C201" s="14" t="s">
        <v>67</v>
      </c>
      <c r="D201" s="15" t="s">
        <v>96</v>
      </c>
      <c r="E201" s="16">
        <v>1000</v>
      </c>
      <c r="F201" s="16">
        <v>500</v>
      </c>
      <c r="G201" s="30"/>
      <c r="H201" s="10">
        <f t="shared" si="4"/>
        <v>0</v>
      </c>
    </row>
    <row r="202" spans="1:8" ht="63.75">
      <c r="A202" s="4"/>
      <c r="B202" s="4"/>
      <c r="C202" s="14" t="s">
        <v>120</v>
      </c>
      <c r="D202" s="15" t="s">
        <v>93</v>
      </c>
      <c r="E202" s="16">
        <v>18000</v>
      </c>
      <c r="F202" s="16">
        <v>18000</v>
      </c>
      <c r="G202" s="30">
        <v>7161</v>
      </c>
      <c r="H202" s="10">
        <f t="shared" si="4"/>
        <v>0.3978333333333333</v>
      </c>
    </row>
    <row r="203" spans="1:8" ht="12.75">
      <c r="A203" s="4"/>
      <c r="B203" s="28">
        <v>85195</v>
      </c>
      <c r="C203" s="11" t="s">
        <v>4</v>
      </c>
      <c r="D203" s="18"/>
      <c r="E203" s="2">
        <f>SUM(E204)</f>
        <v>0</v>
      </c>
      <c r="F203" s="2">
        <f>SUM(F204)</f>
        <v>0</v>
      </c>
      <c r="G203" s="13">
        <f>SUM(G204)</f>
        <v>1481</v>
      </c>
      <c r="H203" s="10"/>
    </row>
    <row r="204" spans="1:8" ht="12.75">
      <c r="A204" s="4"/>
      <c r="B204" s="4"/>
      <c r="C204" s="14" t="s">
        <v>152</v>
      </c>
      <c r="D204" s="15" t="s">
        <v>87</v>
      </c>
      <c r="E204" s="16"/>
      <c r="F204" s="16"/>
      <c r="G204" s="30">
        <v>1481</v>
      </c>
      <c r="H204" s="10"/>
    </row>
    <row r="205" spans="1:8" ht="12.75">
      <c r="A205" s="27">
        <v>852</v>
      </c>
      <c r="B205" s="27"/>
      <c r="C205" s="7" t="s">
        <v>84</v>
      </c>
      <c r="D205" s="17"/>
      <c r="E205" s="1">
        <f>SUM(E206+E209+E215+E219+E222+E224+E230+E235+E241+E244+E250+E252+E257+E259+E239+E248)</f>
        <v>21287324</v>
      </c>
      <c r="F205" s="1">
        <f>SUM(F206+F209+F215+F219+F222+F224+F230+F235+F241+F244+F250+F252+F257+F259+F239+F248)</f>
        <v>21430848</v>
      </c>
      <c r="G205" s="9">
        <f>SUM(G206+G209+G215+G219+G222+G224+G230+G235+G241+G244+G250+G252+G257+G259+G239+G248)</f>
        <v>10919926.23</v>
      </c>
      <c r="H205" s="10">
        <f aca="true" t="shared" si="5" ref="H205:H266">G205/F205</f>
        <v>0.5095424236129154</v>
      </c>
    </row>
    <row r="206" spans="1:8" ht="12.75">
      <c r="A206" s="4"/>
      <c r="B206" s="28">
        <v>85201</v>
      </c>
      <c r="C206" s="11" t="s">
        <v>42</v>
      </c>
      <c r="D206" s="18"/>
      <c r="E206" s="2">
        <f>SUM(E207:E208)</f>
        <v>122000</v>
      </c>
      <c r="F206" s="2">
        <f>SUM(F207:F208)</f>
        <v>122000</v>
      </c>
      <c r="G206" s="13">
        <f>SUM(G207:G208)</f>
        <v>88822.04000000001</v>
      </c>
      <c r="H206" s="10">
        <f t="shared" si="5"/>
        <v>0.7280495081967214</v>
      </c>
    </row>
    <row r="207" spans="1:8" ht="12.75">
      <c r="A207" s="4"/>
      <c r="B207" s="4"/>
      <c r="C207" s="14" t="s">
        <v>3</v>
      </c>
      <c r="D207" s="15" t="s">
        <v>98</v>
      </c>
      <c r="E207" s="16">
        <v>1000</v>
      </c>
      <c r="F207" s="16">
        <v>1000</v>
      </c>
      <c r="G207" s="30">
        <v>338.46</v>
      </c>
      <c r="H207" s="10">
        <f t="shared" si="5"/>
        <v>0.33846</v>
      </c>
    </row>
    <row r="208" spans="1:8" ht="51">
      <c r="A208" s="4"/>
      <c r="B208" s="4"/>
      <c r="C208" s="14" t="s">
        <v>74</v>
      </c>
      <c r="D208" s="15" t="s">
        <v>117</v>
      </c>
      <c r="E208" s="16">
        <v>121000</v>
      </c>
      <c r="F208" s="16">
        <v>121000</v>
      </c>
      <c r="G208" s="30">
        <v>88483.58</v>
      </c>
      <c r="H208" s="10">
        <f t="shared" si="5"/>
        <v>0.7312692561983472</v>
      </c>
    </row>
    <row r="209" spans="1:8" ht="12.75">
      <c r="A209" s="4"/>
      <c r="B209" s="28">
        <v>85202</v>
      </c>
      <c r="C209" s="11" t="s">
        <v>45</v>
      </c>
      <c r="D209" s="18"/>
      <c r="E209" s="2">
        <f>SUM(E210:E214)</f>
        <v>2984800</v>
      </c>
      <c r="F209" s="2">
        <f>SUM(F210:F214)</f>
        <v>2984800</v>
      </c>
      <c r="G209" s="13">
        <f>SUM(G210:G214)</f>
        <v>1507894.7400000002</v>
      </c>
      <c r="H209" s="10">
        <f t="shared" si="5"/>
        <v>0.5051912154918253</v>
      </c>
    </row>
    <row r="210" spans="1:8" ht="12.75">
      <c r="A210" s="4"/>
      <c r="B210" s="4"/>
      <c r="C210" s="14" t="s">
        <v>43</v>
      </c>
      <c r="D210" s="15" t="s">
        <v>116</v>
      </c>
      <c r="E210" s="16">
        <v>1200000</v>
      </c>
      <c r="F210" s="16">
        <v>1200000</v>
      </c>
      <c r="G210" s="30">
        <v>608858.29</v>
      </c>
      <c r="H210" s="10">
        <f t="shared" si="5"/>
        <v>0.5073819083333334</v>
      </c>
    </row>
    <row r="211" spans="1:8" ht="25.5">
      <c r="A211" s="4"/>
      <c r="B211" s="4"/>
      <c r="C211" s="14" t="s">
        <v>129</v>
      </c>
      <c r="D211" s="15" t="s">
        <v>130</v>
      </c>
      <c r="E211" s="16">
        <v>300</v>
      </c>
      <c r="F211" s="16">
        <v>300</v>
      </c>
      <c r="G211" s="30">
        <v>230.4</v>
      </c>
      <c r="H211" s="10">
        <f t="shared" si="5"/>
        <v>0.768</v>
      </c>
    </row>
    <row r="212" spans="1:8" ht="12.75">
      <c r="A212" s="4"/>
      <c r="B212" s="4"/>
      <c r="C212" s="14" t="s">
        <v>3</v>
      </c>
      <c r="D212" s="15" t="s">
        <v>98</v>
      </c>
      <c r="E212" s="16">
        <v>4000</v>
      </c>
      <c r="F212" s="16">
        <v>4000</v>
      </c>
      <c r="G212" s="30">
        <v>2396.27</v>
      </c>
      <c r="H212" s="10">
        <f t="shared" si="5"/>
        <v>0.5990675</v>
      </c>
    </row>
    <row r="213" spans="1:8" ht="12.75">
      <c r="A213" s="4"/>
      <c r="B213" s="4"/>
      <c r="C213" s="14" t="s">
        <v>8</v>
      </c>
      <c r="D213" s="15" t="s">
        <v>87</v>
      </c>
      <c r="E213" s="16">
        <v>4500</v>
      </c>
      <c r="F213" s="16">
        <v>4500</v>
      </c>
      <c r="G213" s="30">
        <v>9239.78</v>
      </c>
      <c r="H213" s="10">
        <f t="shared" si="5"/>
        <v>2.0532844444444445</v>
      </c>
    </row>
    <row r="214" spans="1:8" ht="38.25">
      <c r="A214" s="4"/>
      <c r="B214" s="4"/>
      <c r="C214" s="14" t="s">
        <v>44</v>
      </c>
      <c r="D214" s="15" t="s">
        <v>114</v>
      </c>
      <c r="E214" s="16">
        <v>1776000</v>
      </c>
      <c r="F214" s="16">
        <v>1776000</v>
      </c>
      <c r="G214" s="30">
        <v>887170</v>
      </c>
      <c r="H214" s="10">
        <f t="shared" si="5"/>
        <v>0.49953265765765764</v>
      </c>
    </row>
    <row r="215" spans="1:8" ht="12.75">
      <c r="A215" s="4"/>
      <c r="B215" s="28">
        <v>85203</v>
      </c>
      <c r="C215" s="11" t="s">
        <v>46</v>
      </c>
      <c r="D215" s="18"/>
      <c r="E215" s="2">
        <f>SUM(E216:E218)</f>
        <v>377188</v>
      </c>
      <c r="F215" s="2">
        <f>SUM(F216:F218)</f>
        <v>377188</v>
      </c>
      <c r="G215" s="13">
        <f>SUM(G216:G218)</f>
        <v>197045.62</v>
      </c>
      <c r="H215" s="10">
        <f t="shared" si="5"/>
        <v>0.5224069164448498</v>
      </c>
    </row>
    <row r="216" spans="1:8" ht="12.75">
      <c r="A216" s="4"/>
      <c r="B216" s="4"/>
      <c r="C216" s="14" t="s">
        <v>124</v>
      </c>
      <c r="D216" s="15" t="s">
        <v>116</v>
      </c>
      <c r="E216" s="16">
        <v>41188</v>
      </c>
      <c r="F216" s="16">
        <v>41188</v>
      </c>
      <c r="G216" s="30">
        <v>28975.5</v>
      </c>
      <c r="H216" s="10">
        <f t="shared" si="5"/>
        <v>0.7034937360396232</v>
      </c>
    </row>
    <row r="217" spans="1:8" ht="51">
      <c r="A217" s="4"/>
      <c r="B217" s="4"/>
      <c r="C217" s="14" t="s">
        <v>67</v>
      </c>
      <c r="D217" s="15" t="s">
        <v>96</v>
      </c>
      <c r="E217" s="16">
        <v>336000</v>
      </c>
      <c r="F217" s="16">
        <v>336000</v>
      </c>
      <c r="G217" s="30">
        <v>168000</v>
      </c>
      <c r="H217" s="10">
        <f t="shared" si="5"/>
        <v>0.5</v>
      </c>
    </row>
    <row r="218" spans="1:8" ht="51">
      <c r="A218" s="4"/>
      <c r="B218" s="4"/>
      <c r="C218" s="14" t="s">
        <v>128</v>
      </c>
      <c r="D218" s="15" t="s">
        <v>94</v>
      </c>
      <c r="E218" s="16"/>
      <c r="F218" s="16"/>
      <c r="G218" s="30">
        <v>70.12</v>
      </c>
      <c r="H218" s="10"/>
    </row>
    <row r="219" spans="1:8" ht="12.75">
      <c r="A219" s="4"/>
      <c r="B219" s="28">
        <v>85204</v>
      </c>
      <c r="C219" s="11" t="s">
        <v>47</v>
      </c>
      <c r="D219" s="18"/>
      <c r="E219" s="2">
        <f>SUM(E220:E221)</f>
        <v>323352</v>
      </c>
      <c r="F219" s="2">
        <f>SUM(F220:F221)</f>
        <v>323352</v>
      </c>
      <c r="G219" s="13">
        <f>SUM(G220:G221)</f>
        <v>158799.1</v>
      </c>
      <c r="H219" s="10">
        <f t="shared" si="5"/>
        <v>0.4911028847819095</v>
      </c>
    </row>
    <row r="220" spans="1:8" ht="12.75">
      <c r="A220" s="4"/>
      <c r="B220" s="32"/>
      <c r="C220" s="14" t="s">
        <v>8</v>
      </c>
      <c r="D220" s="15" t="s">
        <v>87</v>
      </c>
      <c r="E220" s="3"/>
      <c r="F220" s="3"/>
      <c r="G220" s="29">
        <v>870.12</v>
      </c>
      <c r="H220" s="10"/>
    </row>
    <row r="221" spans="1:8" ht="51">
      <c r="A221" s="4"/>
      <c r="B221" s="4"/>
      <c r="C221" s="14" t="s">
        <v>74</v>
      </c>
      <c r="D221" s="15" t="s">
        <v>117</v>
      </c>
      <c r="E221" s="16">
        <v>323352</v>
      </c>
      <c r="F221" s="16">
        <v>323352</v>
      </c>
      <c r="G221" s="30">
        <v>157928.98</v>
      </c>
      <c r="H221" s="10">
        <f t="shared" si="5"/>
        <v>0.4884119473514931</v>
      </c>
    </row>
    <row r="222" spans="1:8" ht="25.5">
      <c r="A222" s="4"/>
      <c r="B222" s="28" t="s">
        <v>167</v>
      </c>
      <c r="C222" s="11" t="s">
        <v>166</v>
      </c>
      <c r="D222" s="18"/>
      <c r="E222" s="2">
        <f>SUM(E223)</f>
        <v>46000</v>
      </c>
      <c r="F222" s="2">
        <f>SUM(F223)</f>
        <v>46000</v>
      </c>
      <c r="G222" s="13">
        <f>SUM(G223)</f>
        <v>0</v>
      </c>
      <c r="H222" s="10">
        <f t="shared" si="5"/>
        <v>0</v>
      </c>
    </row>
    <row r="223" spans="1:8" ht="63.75">
      <c r="A223" s="4"/>
      <c r="B223" s="4"/>
      <c r="C223" s="14" t="s">
        <v>62</v>
      </c>
      <c r="D223" s="15" t="s">
        <v>93</v>
      </c>
      <c r="E223" s="16">
        <v>46000</v>
      </c>
      <c r="F223" s="16">
        <v>46000</v>
      </c>
      <c r="G223" s="30"/>
      <c r="H223" s="10">
        <f t="shared" si="5"/>
        <v>0</v>
      </c>
    </row>
    <row r="224" spans="1:8" ht="51">
      <c r="A224" s="4"/>
      <c r="B224" s="28">
        <v>85212</v>
      </c>
      <c r="C224" s="11" t="s">
        <v>172</v>
      </c>
      <c r="D224" s="18"/>
      <c r="E224" s="2">
        <f>SUM(E225:E229)</f>
        <v>13403000</v>
      </c>
      <c r="F224" s="2">
        <f>SUM(F225:F229)</f>
        <v>13361000</v>
      </c>
      <c r="G224" s="13">
        <f>SUM(G225:G229)</f>
        <v>6560956.359999999</v>
      </c>
      <c r="H224" s="10">
        <f t="shared" si="5"/>
        <v>0.4910527924556545</v>
      </c>
    </row>
    <row r="225" spans="1:8" ht="51">
      <c r="A225" s="4"/>
      <c r="B225" s="4"/>
      <c r="C225" s="14" t="s">
        <v>67</v>
      </c>
      <c r="D225" s="15" t="s">
        <v>96</v>
      </c>
      <c r="E225" s="16">
        <v>13301000</v>
      </c>
      <c r="F225" s="16">
        <v>13259000</v>
      </c>
      <c r="G225" s="30">
        <v>6510000</v>
      </c>
      <c r="H225" s="10">
        <f t="shared" si="5"/>
        <v>0.4909872539407195</v>
      </c>
    </row>
    <row r="226" spans="1:8" ht="12.75">
      <c r="A226" s="4"/>
      <c r="B226" s="4"/>
      <c r="C226" s="14" t="s">
        <v>11</v>
      </c>
      <c r="D226" s="15" t="s">
        <v>89</v>
      </c>
      <c r="E226" s="16"/>
      <c r="F226" s="16"/>
      <c r="G226" s="30">
        <v>96.8</v>
      </c>
      <c r="H226" s="10"/>
    </row>
    <row r="227" spans="1:8" ht="38.25">
      <c r="A227" s="4"/>
      <c r="B227" s="4"/>
      <c r="C227" s="14" t="s">
        <v>148</v>
      </c>
      <c r="D227" s="15" t="s">
        <v>149</v>
      </c>
      <c r="E227" s="16">
        <v>2000</v>
      </c>
      <c r="F227" s="16">
        <v>2000</v>
      </c>
      <c r="G227" s="30">
        <v>171.55</v>
      </c>
      <c r="H227" s="10">
        <f t="shared" si="5"/>
        <v>0.085775</v>
      </c>
    </row>
    <row r="228" spans="1:8" ht="51">
      <c r="A228" s="4"/>
      <c r="B228" s="4"/>
      <c r="C228" s="14" t="s">
        <v>128</v>
      </c>
      <c r="D228" s="15" t="s">
        <v>94</v>
      </c>
      <c r="E228" s="16">
        <v>90000</v>
      </c>
      <c r="F228" s="16">
        <v>90000</v>
      </c>
      <c r="G228" s="30">
        <v>47418.01</v>
      </c>
      <c r="H228" s="10">
        <f t="shared" si="5"/>
        <v>0.5268667777777778</v>
      </c>
    </row>
    <row r="229" spans="1:8" ht="51">
      <c r="A229" s="4"/>
      <c r="B229" s="4"/>
      <c r="C229" s="14" t="s">
        <v>150</v>
      </c>
      <c r="D229" s="15">
        <v>2910</v>
      </c>
      <c r="E229" s="16">
        <v>10000</v>
      </c>
      <c r="F229" s="16">
        <v>10000</v>
      </c>
      <c r="G229" s="30">
        <v>3270</v>
      </c>
      <c r="H229" s="10">
        <f t="shared" si="5"/>
        <v>0.327</v>
      </c>
    </row>
    <row r="230" spans="1:8" ht="76.5">
      <c r="A230" s="4"/>
      <c r="B230" s="28">
        <v>85213</v>
      </c>
      <c r="C230" s="11" t="s">
        <v>153</v>
      </c>
      <c r="D230" s="18"/>
      <c r="E230" s="2">
        <f>SUM(E231:E234)</f>
        <v>135400</v>
      </c>
      <c r="F230" s="2">
        <f>SUM(F231:F234)</f>
        <v>179400</v>
      </c>
      <c r="G230" s="13">
        <f>SUM(G231:G234)</f>
        <v>85923.83</v>
      </c>
      <c r="H230" s="10">
        <f t="shared" si="5"/>
        <v>0.4789511148272018</v>
      </c>
    </row>
    <row r="231" spans="1:8" ht="51">
      <c r="A231" s="4"/>
      <c r="B231" s="4"/>
      <c r="C231" s="14" t="s">
        <v>67</v>
      </c>
      <c r="D231" s="15" t="s">
        <v>96</v>
      </c>
      <c r="E231" s="16">
        <v>40000</v>
      </c>
      <c r="F231" s="16">
        <v>82000</v>
      </c>
      <c r="G231" s="30">
        <v>43000</v>
      </c>
      <c r="H231" s="10">
        <f t="shared" si="5"/>
        <v>0.524390243902439</v>
      </c>
    </row>
    <row r="232" spans="1:8" ht="76.5">
      <c r="A232" s="4"/>
      <c r="B232" s="4"/>
      <c r="C232" s="14" t="s">
        <v>185</v>
      </c>
      <c r="D232" s="15" t="s">
        <v>93</v>
      </c>
      <c r="E232" s="16">
        <v>500</v>
      </c>
      <c r="F232" s="16">
        <v>2500</v>
      </c>
      <c r="G232" s="30">
        <v>2020</v>
      </c>
      <c r="H232" s="10">
        <f t="shared" si="5"/>
        <v>0.808</v>
      </c>
    </row>
    <row r="233" spans="1:8" ht="51">
      <c r="A233" s="4"/>
      <c r="B233" s="4"/>
      <c r="C233" s="14" t="s">
        <v>150</v>
      </c>
      <c r="D233" s="15">
        <v>2910</v>
      </c>
      <c r="E233" s="16">
        <v>900</v>
      </c>
      <c r="F233" s="16">
        <v>900</v>
      </c>
      <c r="G233" s="30">
        <v>303.83</v>
      </c>
      <c r="H233" s="10">
        <f t="shared" si="5"/>
        <v>0.3375888888888889</v>
      </c>
    </row>
    <row r="234" spans="1:8" ht="38.25">
      <c r="A234" s="4"/>
      <c r="B234" s="4"/>
      <c r="C234" s="14" t="s">
        <v>73</v>
      </c>
      <c r="D234" s="15" t="s">
        <v>115</v>
      </c>
      <c r="E234" s="16">
        <v>94000</v>
      </c>
      <c r="F234" s="16">
        <v>94000</v>
      </c>
      <c r="G234" s="30">
        <v>40600</v>
      </c>
      <c r="H234" s="10">
        <f t="shared" si="5"/>
        <v>0.4319148936170213</v>
      </c>
    </row>
    <row r="235" spans="1:8" ht="25.5">
      <c r="A235" s="4"/>
      <c r="B235" s="28">
        <v>85214</v>
      </c>
      <c r="C235" s="11" t="s">
        <v>132</v>
      </c>
      <c r="D235" s="18"/>
      <c r="E235" s="2">
        <f>SUM(E236:E238)</f>
        <v>1378200</v>
      </c>
      <c r="F235" s="2">
        <f>SUM(F236:F238)</f>
        <v>1379000</v>
      </c>
      <c r="G235" s="13">
        <f>SUM(G236:G238)</f>
        <v>891266.29</v>
      </c>
      <c r="H235" s="10">
        <f t="shared" si="5"/>
        <v>0.6463134807831762</v>
      </c>
    </row>
    <row r="236" spans="1:8" ht="51">
      <c r="A236" s="4"/>
      <c r="B236" s="4"/>
      <c r="C236" s="14" t="s">
        <v>150</v>
      </c>
      <c r="D236" s="15">
        <v>2910</v>
      </c>
      <c r="E236" s="16">
        <v>1200</v>
      </c>
      <c r="F236" s="16">
        <v>2000</v>
      </c>
      <c r="G236" s="30">
        <v>966.29</v>
      </c>
      <c r="H236" s="10">
        <f t="shared" si="5"/>
        <v>0.483145</v>
      </c>
    </row>
    <row r="237" spans="1:8" ht="12.75">
      <c r="A237" s="4"/>
      <c r="B237" s="4"/>
      <c r="C237" s="14" t="s">
        <v>131</v>
      </c>
      <c r="D237" s="15" t="s">
        <v>87</v>
      </c>
      <c r="E237" s="16"/>
      <c r="F237" s="16"/>
      <c r="G237" s="30">
        <v>300</v>
      </c>
      <c r="H237" s="10"/>
    </row>
    <row r="238" spans="1:8" ht="38.25">
      <c r="A238" s="4"/>
      <c r="B238" s="4"/>
      <c r="C238" s="14" t="s">
        <v>77</v>
      </c>
      <c r="D238" s="15" t="s">
        <v>115</v>
      </c>
      <c r="E238" s="16">
        <v>1377000</v>
      </c>
      <c r="F238" s="16">
        <v>1377000</v>
      </c>
      <c r="G238" s="30">
        <v>890000</v>
      </c>
      <c r="H238" s="10">
        <f t="shared" si="5"/>
        <v>0.6463326071169209</v>
      </c>
    </row>
    <row r="239" spans="1:8" ht="12.75">
      <c r="A239" s="4"/>
      <c r="B239" s="28">
        <v>85215</v>
      </c>
      <c r="C239" s="11" t="s">
        <v>226</v>
      </c>
      <c r="D239" s="18"/>
      <c r="E239" s="2">
        <f>SUM(E240)</f>
        <v>0</v>
      </c>
      <c r="F239" s="2">
        <f>SUM(F240)</f>
        <v>0</v>
      </c>
      <c r="G239" s="13">
        <f>SUM(G240)</f>
        <v>228.35</v>
      </c>
      <c r="H239" s="10"/>
    </row>
    <row r="240" spans="1:8" ht="12.75">
      <c r="A240" s="4"/>
      <c r="B240" s="4"/>
      <c r="C240" s="14" t="s">
        <v>131</v>
      </c>
      <c r="D240" s="15" t="s">
        <v>87</v>
      </c>
      <c r="E240" s="16"/>
      <c r="F240" s="16"/>
      <c r="G240" s="30">
        <v>228.35</v>
      </c>
      <c r="H240" s="10"/>
    </row>
    <row r="241" spans="1:8" ht="12.75">
      <c r="A241" s="4"/>
      <c r="B241" s="28" t="s">
        <v>168</v>
      </c>
      <c r="C241" s="11" t="s">
        <v>169</v>
      </c>
      <c r="D241" s="18"/>
      <c r="E241" s="2">
        <f>SUM(E242:E243)</f>
        <v>948000</v>
      </c>
      <c r="F241" s="2">
        <f>SUM(F242:F243)</f>
        <v>949000</v>
      </c>
      <c r="G241" s="13">
        <f>SUM(G242:G243)</f>
        <v>465685.44</v>
      </c>
      <c r="H241" s="10">
        <f t="shared" si="5"/>
        <v>0.4907117386722866</v>
      </c>
    </row>
    <row r="242" spans="1:8" ht="38.25">
      <c r="A242" s="4"/>
      <c r="B242" s="4"/>
      <c r="C242" s="14" t="s">
        <v>77</v>
      </c>
      <c r="D242" s="15" t="s">
        <v>115</v>
      </c>
      <c r="E242" s="16">
        <v>945000</v>
      </c>
      <c r="F242" s="16">
        <v>945000</v>
      </c>
      <c r="G242" s="30">
        <v>464000</v>
      </c>
      <c r="H242" s="10">
        <f t="shared" si="5"/>
        <v>0.491005291005291</v>
      </c>
    </row>
    <row r="243" spans="1:8" ht="51">
      <c r="A243" s="4"/>
      <c r="B243" s="4"/>
      <c r="C243" s="14" t="s">
        <v>150</v>
      </c>
      <c r="D243" s="15">
        <v>2910</v>
      </c>
      <c r="E243" s="16">
        <v>3000</v>
      </c>
      <c r="F243" s="16">
        <v>4000</v>
      </c>
      <c r="G243" s="30">
        <v>1685.44</v>
      </c>
      <c r="H243" s="10">
        <f t="shared" si="5"/>
        <v>0.42136</v>
      </c>
    </row>
    <row r="244" spans="1:8" ht="12.75">
      <c r="A244" s="4"/>
      <c r="B244" s="28">
        <v>85219</v>
      </c>
      <c r="C244" s="11" t="s">
        <v>48</v>
      </c>
      <c r="D244" s="18"/>
      <c r="E244" s="2">
        <f>SUM(E245:E247)</f>
        <v>751000</v>
      </c>
      <c r="F244" s="2">
        <f>SUM(F245:F247)</f>
        <v>751000</v>
      </c>
      <c r="G244" s="13">
        <f>SUM(G245:G247)</f>
        <v>410836.54</v>
      </c>
      <c r="H244" s="10">
        <f t="shared" si="5"/>
        <v>0.5470526498002662</v>
      </c>
    </row>
    <row r="245" spans="1:8" ht="12.75">
      <c r="A245" s="4"/>
      <c r="B245" s="4"/>
      <c r="C245" s="14" t="s">
        <v>3</v>
      </c>
      <c r="D245" s="15" t="s">
        <v>98</v>
      </c>
      <c r="E245" s="16">
        <v>20000</v>
      </c>
      <c r="F245" s="16">
        <v>20000</v>
      </c>
      <c r="G245" s="30">
        <v>10826.48</v>
      </c>
      <c r="H245" s="10">
        <f t="shared" si="5"/>
        <v>0.541324</v>
      </c>
    </row>
    <row r="246" spans="1:8" ht="12.75">
      <c r="A246" s="4"/>
      <c r="B246" s="4"/>
      <c r="C246" s="14" t="s">
        <v>131</v>
      </c>
      <c r="D246" s="15" t="s">
        <v>87</v>
      </c>
      <c r="E246" s="16"/>
      <c r="F246" s="16"/>
      <c r="G246" s="30">
        <v>1721.06</v>
      </c>
      <c r="H246" s="10"/>
    </row>
    <row r="247" spans="1:8" ht="38.25">
      <c r="A247" s="4"/>
      <c r="B247" s="4"/>
      <c r="C247" s="14" t="s">
        <v>73</v>
      </c>
      <c r="D247" s="15" t="s">
        <v>115</v>
      </c>
      <c r="E247" s="16">
        <v>731000</v>
      </c>
      <c r="F247" s="16">
        <v>731000</v>
      </c>
      <c r="G247" s="30">
        <v>398289</v>
      </c>
      <c r="H247" s="10">
        <f t="shared" si="5"/>
        <v>0.5448549931600547</v>
      </c>
    </row>
    <row r="248" spans="1:8" ht="12.75">
      <c r="A248" s="4"/>
      <c r="B248" s="28">
        <v>85220</v>
      </c>
      <c r="C248" s="11" t="s">
        <v>227</v>
      </c>
      <c r="D248" s="18"/>
      <c r="E248" s="2">
        <f>SUM(E249)</f>
        <v>0</v>
      </c>
      <c r="F248" s="2">
        <f>SUM(F249)</f>
        <v>0</v>
      </c>
      <c r="G248" s="13">
        <f>SUM(G249)</f>
        <v>744.9</v>
      </c>
      <c r="H248" s="10"/>
    </row>
    <row r="249" spans="1:8" ht="12.75">
      <c r="A249" s="4"/>
      <c r="B249" s="4"/>
      <c r="C249" s="14" t="s">
        <v>43</v>
      </c>
      <c r="D249" s="15" t="s">
        <v>116</v>
      </c>
      <c r="E249" s="16"/>
      <c r="F249" s="16"/>
      <c r="G249" s="30">
        <v>744.9</v>
      </c>
      <c r="H249" s="10"/>
    </row>
    <row r="250" spans="1:8" ht="12.75">
      <c r="A250" s="4"/>
      <c r="B250" s="28">
        <v>85226</v>
      </c>
      <c r="C250" s="11" t="s">
        <v>49</v>
      </c>
      <c r="D250" s="18"/>
      <c r="E250" s="2">
        <f>SUM(E251)</f>
        <v>500</v>
      </c>
      <c r="F250" s="2">
        <f>SUM(F251)</f>
        <v>500</v>
      </c>
      <c r="G250" s="13">
        <f>SUM(G251)</f>
        <v>183.22</v>
      </c>
      <c r="H250" s="10">
        <f t="shared" si="5"/>
        <v>0.36644</v>
      </c>
    </row>
    <row r="251" spans="1:8" ht="12.75">
      <c r="A251" s="4"/>
      <c r="B251" s="4"/>
      <c r="C251" s="14" t="s">
        <v>3</v>
      </c>
      <c r="D251" s="15" t="s">
        <v>98</v>
      </c>
      <c r="E251" s="16">
        <v>500</v>
      </c>
      <c r="F251" s="16">
        <v>500</v>
      </c>
      <c r="G251" s="30">
        <v>183.22</v>
      </c>
      <c r="H251" s="10">
        <f t="shared" si="5"/>
        <v>0.36644</v>
      </c>
    </row>
    <row r="252" spans="1:8" ht="25.5">
      <c r="A252" s="4"/>
      <c r="B252" s="28">
        <v>85228</v>
      </c>
      <c r="C252" s="11" t="s">
        <v>61</v>
      </c>
      <c r="D252" s="18"/>
      <c r="E252" s="2">
        <f>SUM(E253:E256)</f>
        <v>256884</v>
      </c>
      <c r="F252" s="2">
        <f>SUM(F253:F256)</f>
        <v>256884</v>
      </c>
      <c r="G252" s="13">
        <f>SUM(G253:G256)</f>
        <v>155245.96</v>
      </c>
      <c r="H252" s="10">
        <f t="shared" si="5"/>
        <v>0.6043426605004594</v>
      </c>
    </row>
    <row r="253" spans="1:8" ht="12.75">
      <c r="A253" s="4"/>
      <c r="B253" s="4"/>
      <c r="C253" s="14" t="s">
        <v>43</v>
      </c>
      <c r="D253" s="15" t="s">
        <v>116</v>
      </c>
      <c r="E253" s="16">
        <v>145884</v>
      </c>
      <c r="F253" s="16">
        <v>145884</v>
      </c>
      <c r="G253" s="30">
        <v>95331.74</v>
      </c>
      <c r="H253" s="10">
        <f t="shared" si="5"/>
        <v>0.6534763236544104</v>
      </c>
    </row>
    <row r="254" spans="1:8" ht="12.75">
      <c r="A254" s="4"/>
      <c r="B254" s="4"/>
      <c r="C254" s="14" t="s">
        <v>3</v>
      </c>
      <c r="D254" s="15" t="s">
        <v>98</v>
      </c>
      <c r="E254" s="16"/>
      <c r="F254" s="16"/>
      <c r="G254" s="30">
        <v>34.93</v>
      </c>
      <c r="H254" s="10"/>
    </row>
    <row r="255" spans="1:8" ht="51">
      <c r="A255" s="4"/>
      <c r="B255" s="4"/>
      <c r="C255" s="14" t="s">
        <v>128</v>
      </c>
      <c r="D255" s="15" t="s">
        <v>94</v>
      </c>
      <c r="E255" s="16"/>
      <c r="F255" s="16"/>
      <c r="G255" s="30">
        <v>184.29</v>
      </c>
      <c r="H255" s="10"/>
    </row>
    <row r="256" spans="1:8" ht="51">
      <c r="A256" s="4"/>
      <c r="B256" s="4"/>
      <c r="C256" s="14" t="s">
        <v>67</v>
      </c>
      <c r="D256" s="15" t="s">
        <v>96</v>
      </c>
      <c r="E256" s="16">
        <v>111000</v>
      </c>
      <c r="F256" s="16">
        <v>111000</v>
      </c>
      <c r="G256" s="30">
        <v>59695</v>
      </c>
      <c r="H256" s="10">
        <f t="shared" si="5"/>
        <v>0.5377927927927928</v>
      </c>
    </row>
    <row r="257" spans="1:8" ht="12.75">
      <c r="A257" s="4"/>
      <c r="B257" s="28">
        <v>85231</v>
      </c>
      <c r="C257" s="11" t="s">
        <v>246</v>
      </c>
      <c r="D257" s="18"/>
      <c r="E257" s="2">
        <f>SUM(E258)</f>
        <v>130000</v>
      </c>
      <c r="F257" s="2">
        <f>SUM(F258)</f>
        <v>207000</v>
      </c>
      <c r="G257" s="13">
        <f>SUM(G258)</f>
        <v>136000</v>
      </c>
      <c r="H257" s="10">
        <f t="shared" si="5"/>
        <v>0.6570048309178744</v>
      </c>
    </row>
    <row r="258" spans="1:8" ht="63.75">
      <c r="A258" s="4"/>
      <c r="B258" s="4"/>
      <c r="C258" s="14" t="s">
        <v>62</v>
      </c>
      <c r="D258" s="15" t="s">
        <v>93</v>
      </c>
      <c r="E258" s="16">
        <v>130000</v>
      </c>
      <c r="F258" s="16">
        <v>207000</v>
      </c>
      <c r="G258" s="30">
        <v>136000</v>
      </c>
      <c r="H258" s="10">
        <f t="shared" si="5"/>
        <v>0.6570048309178744</v>
      </c>
    </row>
    <row r="259" spans="1:8" ht="12.75">
      <c r="A259" s="4"/>
      <c r="B259" s="28">
        <v>85295</v>
      </c>
      <c r="C259" s="11" t="s">
        <v>4</v>
      </c>
      <c r="D259" s="18"/>
      <c r="E259" s="2">
        <f>SUM(E260:E261)</f>
        <v>431000</v>
      </c>
      <c r="F259" s="2">
        <f>SUM(F260:F261)</f>
        <v>493724</v>
      </c>
      <c r="G259" s="13">
        <f>SUM(G260:G261)</f>
        <v>260293.84</v>
      </c>
      <c r="H259" s="10">
        <f t="shared" si="5"/>
        <v>0.527205159157748</v>
      </c>
    </row>
    <row r="260" spans="1:8" ht="38.25">
      <c r="A260" s="4"/>
      <c r="B260" s="4"/>
      <c r="C260" s="14" t="s">
        <v>73</v>
      </c>
      <c r="D260" s="15" t="s">
        <v>115</v>
      </c>
      <c r="E260" s="16">
        <v>431000</v>
      </c>
      <c r="F260" s="16">
        <v>488000</v>
      </c>
      <c r="G260" s="30">
        <v>250000</v>
      </c>
      <c r="H260" s="10">
        <f t="shared" si="5"/>
        <v>0.5122950819672131</v>
      </c>
    </row>
    <row r="261" spans="1:8" ht="51">
      <c r="A261" s="4"/>
      <c r="B261" s="4"/>
      <c r="C261" s="14" t="s">
        <v>239</v>
      </c>
      <c r="D261" s="15">
        <v>2440</v>
      </c>
      <c r="E261" s="16"/>
      <c r="F261" s="16">
        <v>5724</v>
      </c>
      <c r="G261" s="30">
        <v>10293.84</v>
      </c>
      <c r="H261" s="10">
        <f t="shared" si="5"/>
        <v>1.798364779874214</v>
      </c>
    </row>
    <row r="262" spans="1:8" ht="25.5">
      <c r="A262" s="27">
        <v>853</v>
      </c>
      <c r="B262" s="27"/>
      <c r="C262" s="7" t="s">
        <v>85</v>
      </c>
      <c r="D262" s="17"/>
      <c r="E262" s="1">
        <f>SUM(E263+E265+E267)</f>
        <v>962476</v>
      </c>
      <c r="F262" s="1">
        <f>SUM(F263+F265+F267)</f>
        <v>1554901</v>
      </c>
      <c r="G262" s="9">
        <f>SUM(G263+G265+G267)</f>
        <v>1064732.0300000003</v>
      </c>
      <c r="H262" s="10">
        <f t="shared" si="5"/>
        <v>0.6847587274045102</v>
      </c>
    </row>
    <row r="263" spans="1:8" ht="25.5">
      <c r="A263" s="4"/>
      <c r="B263" s="28">
        <v>85311</v>
      </c>
      <c r="C263" s="11" t="s">
        <v>145</v>
      </c>
      <c r="D263" s="18"/>
      <c r="E263" s="2">
        <f>SUM(E264)</f>
        <v>11508</v>
      </c>
      <c r="F263" s="2">
        <f>SUM(F264)</f>
        <v>11508</v>
      </c>
      <c r="G263" s="13">
        <f>SUM(G264)</f>
        <v>4110</v>
      </c>
      <c r="H263" s="10">
        <f t="shared" si="5"/>
        <v>0.35714285714285715</v>
      </c>
    </row>
    <row r="264" spans="1:8" ht="51">
      <c r="A264" s="4"/>
      <c r="B264" s="4"/>
      <c r="C264" s="14" t="s">
        <v>74</v>
      </c>
      <c r="D264" s="15" t="s">
        <v>117</v>
      </c>
      <c r="E264" s="16">
        <v>11508</v>
      </c>
      <c r="F264" s="16">
        <v>11508</v>
      </c>
      <c r="G264" s="30">
        <v>4110</v>
      </c>
      <c r="H264" s="10">
        <f t="shared" si="5"/>
        <v>0.35714285714285715</v>
      </c>
    </row>
    <row r="265" spans="1:8" ht="25.5">
      <c r="A265" s="4"/>
      <c r="B265" s="28">
        <v>85321</v>
      </c>
      <c r="C265" s="11" t="s">
        <v>127</v>
      </c>
      <c r="D265" s="18"/>
      <c r="E265" s="2">
        <f>SUM(E266)</f>
        <v>176000</v>
      </c>
      <c r="F265" s="2">
        <f>SUM(F266)</f>
        <v>176000</v>
      </c>
      <c r="G265" s="13">
        <f>SUM(G266)</f>
        <v>87300</v>
      </c>
      <c r="H265" s="10">
        <f t="shared" si="5"/>
        <v>0.4960227272727273</v>
      </c>
    </row>
    <row r="266" spans="1:8" ht="63.75">
      <c r="A266" s="4"/>
      <c r="B266" s="4"/>
      <c r="C266" s="14" t="s">
        <v>62</v>
      </c>
      <c r="D266" s="15" t="s">
        <v>93</v>
      </c>
      <c r="E266" s="16">
        <v>176000</v>
      </c>
      <c r="F266" s="16">
        <v>176000</v>
      </c>
      <c r="G266" s="30">
        <v>87300</v>
      </c>
      <c r="H266" s="10">
        <f t="shared" si="5"/>
        <v>0.4960227272727273</v>
      </c>
    </row>
    <row r="267" spans="1:8" ht="12.75">
      <c r="A267" s="4"/>
      <c r="B267" s="28">
        <v>85395</v>
      </c>
      <c r="C267" s="11" t="s">
        <v>4</v>
      </c>
      <c r="D267" s="18"/>
      <c r="E267" s="2">
        <f>SUM(E268:E282)</f>
        <v>774968</v>
      </c>
      <c r="F267" s="2">
        <f>SUM(F268:F282)</f>
        <v>1367393</v>
      </c>
      <c r="G267" s="13">
        <f>SUM(G268:G282)</f>
        <v>973322.0300000001</v>
      </c>
      <c r="H267" s="10">
        <f aca="true" t="shared" si="6" ref="H267:H329">G267/F267</f>
        <v>0.7118085510164234</v>
      </c>
    </row>
    <row r="268" spans="1:8" ht="12.75">
      <c r="A268" s="4"/>
      <c r="B268" s="4"/>
      <c r="C268" s="14" t="s">
        <v>131</v>
      </c>
      <c r="D268" s="15" t="s">
        <v>87</v>
      </c>
      <c r="E268" s="16">
        <v>27965</v>
      </c>
      <c r="F268" s="16">
        <v>27965</v>
      </c>
      <c r="G268" s="30">
        <v>4676</v>
      </c>
      <c r="H268" s="10">
        <f t="shared" si="6"/>
        <v>0.1672090112640801</v>
      </c>
    </row>
    <row r="269" spans="1:8" ht="12.75">
      <c r="A269" s="4"/>
      <c r="B269" s="4"/>
      <c r="C269" s="14" t="s">
        <v>3</v>
      </c>
      <c r="D269" s="15" t="s">
        <v>98</v>
      </c>
      <c r="E269" s="16"/>
      <c r="F269" s="16"/>
      <c r="G269" s="30">
        <v>4121.21</v>
      </c>
      <c r="H269" s="10"/>
    </row>
    <row r="270" spans="1:8" ht="38.25">
      <c r="A270" s="4"/>
      <c r="B270" s="4"/>
      <c r="C270" s="14" t="s">
        <v>228</v>
      </c>
      <c r="D270" s="15">
        <v>2007</v>
      </c>
      <c r="E270" s="16"/>
      <c r="F270" s="16">
        <v>567062</v>
      </c>
      <c r="G270" s="30">
        <v>271969.36</v>
      </c>
      <c r="H270" s="10">
        <f t="shared" si="6"/>
        <v>0.4796113299780271</v>
      </c>
    </row>
    <row r="271" spans="1:8" ht="38.25">
      <c r="A271" s="4"/>
      <c r="B271" s="4"/>
      <c r="C271" s="14" t="s">
        <v>203</v>
      </c>
      <c r="D271" s="15" t="s">
        <v>183</v>
      </c>
      <c r="E271" s="16">
        <v>173921</v>
      </c>
      <c r="F271" s="16">
        <v>173921</v>
      </c>
      <c r="G271" s="30">
        <v>159583.45</v>
      </c>
      <c r="H271" s="10">
        <f t="shared" si="6"/>
        <v>0.9175628589992009</v>
      </c>
    </row>
    <row r="272" spans="1:8" ht="38.25">
      <c r="A272" s="4"/>
      <c r="B272" s="4"/>
      <c r="C272" s="14" t="s">
        <v>204</v>
      </c>
      <c r="D272" s="15" t="s">
        <v>183</v>
      </c>
      <c r="E272" s="16">
        <v>199780</v>
      </c>
      <c r="F272" s="16">
        <v>199780</v>
      </c>
      <c r="G272" s="30">
        <v>199780</v>
      </c>
      <c r="H272" s="10">
        <f t="shared" si="6"/>
        <v>1</v>
      </c>
    </row>
    <row r="273" spans="1:8" ht="38.25">
      <c r="A273" s="4"/>
      <c r="B273" s="4"/>
      <c r="C273" s="14" t="s">
        <v>205</v>
      </c>
      <c r="D273" s="15" t="s">
        <v>183</v>
      </c>
      <c r="E273" s="16">
        <v>55146</v>
      </c>
      <c r="F273" s="16">
        <v>55146</v>
      </c>
      <c r="G273" s="30">
        <v>55146.3</v>
      </c>
      <c r="H273" s="10">
        <f t="shared" si="6"/>
        <v>1.00000544010445</v>
      </c>
    </row>
    <row r="274" spans="1:8" ht="38.25">
      <c r="A274" s="4"/>
      <c r="B274" s="4"/>
      <c r="C274" s="14" t="s">
        <v>206</v>
      </c>
      <c r="D274" s="15" t="s">
        <v>183</v>
      </c>
      <c r="E274" s="16">
        <v>47770</v>
      </c>
      <c r="F274" s="16">
        <v>47894</v>
      </c>
      <c r="G274" s="30">
        <v>47893.67</v>
      </c>
      <c r="H274" s="10">
        <f t="shared" si="6"/>
        <v>0.9999931097841065</v>
      </c>
    </row>
    <row r="275" spans="1:8" ht="38.25">
      <c r="A275" s="4"/>
      <c r="B275" s="4"/>
      <c r="C275" s="14" t="s">
        <v>207</v>
      </c>
      <c r="D275" s="15" t="s">
        <v>183</v>
      </c>
      <c r="E275" s="16">
        <v>122409</v>
      </c>
      <c r="F275" s="16">
        <v>123129</v>
      </c>
      <c r="G275" s="30">
        <v>61708.25</v>
      </c>
      <c r="H275" s="10">
        <f t="shared" si="6"/>
        <v>0.5011674747622412</v>
      </c>
    </row>
    <row r="276" spans="1:8" ht="38.25">
      <c r="A276" s="4"/>
      <c r="B276" s="4"/>
      <c r="C276" s="14" t="s">
        <v>208</v>
      </c>
      <c r="D276" s="15" t="s">
        <v>183</v>
      </c>
      <c r="E276" s="16">
        <v>98732</v>
      </c>
      <c r="F276" s="16">
        <v>101747</v>
      </c>
      <c r="G276" s="30">
        <v>101746.24</v>
      </c>
      <c r="H276" s="10">
        <f t="shared" si="6"/>
        <v>0.9999925304922995</v>
      </c>
    </row>
    <row r="277" spans="1:8" ht="38.25">
      <c r="A277" s="4"/>
      <c r="B277" s="4"/>
      <c r="C277" s="14" t="s">
        <v>229</v>
      </c>
      <c r="D277" s="15">
        <v>2009</v>
      </c>
      <c r="E277" s="16"/>
      <c r="F277" s="16">
        <v>9430</v>
      </c>
      <c r="G277" s="30">
        <v>4522.64</v>
      </c>
      <c r="H277" s="10">
        <f t="shared" si="6"/>
        <v>0.4796012725344645</v>
      </c>
    </row>
    <row r="278" spans="1:8" ht="38.25">
      <c r="A278" s="4"/>
      <c r="B278" s="4"/>
      <c r="C278" s="14" t="s">
        <v>209</v>
      </c>
      <c r="D278" s="15" t="s">
        <v>151</v>
      </c>
      <c r="E278" s="16">
        <v>14763</v>
      </c>
      <c r="F278" s="16">
        <v>15558</v>
      </c>
      <c r="G278" s="30">
        <v>15557.25</v>
      </c>
      <c r="H278" s="10">
        <f t="shared" si="6"/>
        <v>0.9999517932896259</v>
      </c>
    </row>
    <row r="279" spans="1:8" ht="38.25">
      <c r="A279" s="4"/>
      <c r="B279" s="4"/>
      <c r="C279" s="14" t="s">
        <v>210</v>
      </c>
      <c r="D279" s="15" t="s">
        <v>151</v>
      </c>
      <c r="E279" s="16">
        <v>9732</v>
      </c>
      <c r="F279" s="16">
        <v>9732</v>
      </c>
      <c r="G279" s="30">
        <v>10588.92</v>
      </c>
      <c r="H279" s="10">
        <f t="shared" si="6"/>
        <v>1.0880517879161529</v>
      </c>
    </row>
    <row r="280" spans="1:8" ht="38.25">
      <c r="A280" s="4"/>
      <c r="B280" s="4"/>
      <c r="C280" s="14" t="s">
        <v>211</v>
      </c>
      <c r="D280" s="15" t="s">
        <v>151</v>
      </c>
      <c r="E280" s="16">
        <v>8430</v>
      </c>
      <c r="F280" s="16">
        <v>8499</v>
      </c>
      <c r="G280" s="30">
        <v>8498.57</v>
      </c>
      <c r="H280" s="10">
        <f t="shared" si="6"/>
        <v>0.9999494058124485</v>
      </c>
    </row>
    <row r="281" spans="1:8" ht="38.25">
      <c r="A281" s="4"/>
      <c r="B281" s="4"/>
      <c r="C281" s="14" t="s">
        <v>230</v>
      </c>
      <c r="D281" s="15">
        <v>2009</v>
      </c>
      <c r="E281" s="16"/>
      <c r="F281" s="16">
        <v>11168</v>
      </c>
      <c r="G281" s="30">
        <v>11168.13</v>
      </c>
      <c r="H281" s="10">
        <f t="shared" si="6"/>
        <v>1.000011640401146</v>
      </c>
    </row>
    <row r="282" spans="1:8" ht="38.25">
      <c r="A282" s="4"/>
      <c r="B282" s="4"/>
      <c r="C282" s="14" t="s">
        <v>204</v>
      </c>
      <c r="D282" s="15" t="s">
        <v>151</v>
      </c>
      <c r="E282" s="16">
        <v>16320</v>
      </c>
      <c r="F282" s="16">
        <v>16362</v>
      </c>
      <c r="G282" s="30">
        <v>16362.04</v>
      </c>
      <c r="H282" s="10">
        <f t="shared" si="6"/>
        <v>1.0000024446889133</v>
      </c>
    </row>
    <row r="283" spans="1:8" ht="12.75">
      <c r="A283" s="27">
        <v>854</v>
      </c>
      <c r="B283" s="27"/>
      <c r="C283" s="7" t="s">
        <v>50</v>
      </c>
      <c r="D283" s="17"/>
      <c r="E283" s="1">
        <f>SUM(E284+E286+E291)</f>
        <v>1389515</v>
      </c>
      <c r="F283" s="1">
        <f>SUM(F284+F286+F291)</f>
        <v>1958529</v>
      </c>
      <c r="G283" s="9">
        <f>SUM(G284+G286+G291)</f>
        <v>1354343.04</v>
      </c>
      <c r="H283" s="10">
        <f t="shared" si="6"/>
        <v>0.6915103324995443</v>
      </c>
    </row>
    <row r="284" spans="1:8" ht="12.75">
      <c r="A284" s="4"/>
      <c r="B284" s="28">
        <v>85406</v>
      </c>
      <c r="C284" s="11" t="s">
        <v>136</v>
      </c>
      <c r="D284" s="18"/>
      <c r="E284" s="2">
        <f>SUM(E285)</f>
        <v>1200</v>
      </c>
      <c r="F284" s="2">
        <f>SUM(F285)</f>
        <v>1200</v>
      </c>
      <c r="G284" s="13">
        <f>SUM(G285)</f>
        <v>685.08</v>
      </c>
      <c r="H284" s="10">
        <f t="shared" si="6"/>
        <v>0.5709000000000001</v>
      </c>
    </row>
    <row r="285" spans="1:8" ht="12.75">
      <c r="A285" s="4"/>
      <c r="B285" s="4"/>
      <c r="C285" s="14" t="s">
        <v>3</v>
      </c>
      <c r="D285" s="15" t="s">
        <v>98</v>
      </c>
      <c r="E285" s="16">
        <v>1200</v>
      </c>
      <c r="F285" s="16">
        <v>1200</v>
      </c>
      <c r="G285" s="30">
        <v>685.08</v>
      </c>
      <c r="H285" s="10">
        <f t="shared" si="6"/>
        <v>0.5709000000000001</v>
      </c>
    </row>
    <row r="286" spans="1:8" ht="12.75">
      <c r="A286" s="4"/>
      <c r="B286" s="28">
        <v>85410</v>
      </c>
      <c r="C286" s="11" t="s">
        <v>51</v>
      </c>
      <c r="D286" s="18"/>
      <c r="E286" s="2">
        <f>SUM(E287:E290)</f>
        <v>1388315</v>
      </c>
      <c r="F286" s="2">
        <f>SUM(F287:F290)</f>
        <v>1388315</v>
      </c>
      <c r="G286" s="13">
        <f>SUM(G287:G290)</f>
        <v>878474.9600000001</v>
      </c>
      <c r="H286" s="10">
        <f t="shared" si="6"/>
        <v>0.632763429048883</v>
      </c>
    </row>
    <row r="287" spans="1:8" ht="76.5">
      <c r="A287" s="4"/>
      <c r="B287" s="4"/>
      <c r="C287" s="14" t="s">
        <v>80</v>
      </c>
      <c r="D287" s="15" t="s">
        <v>90</v>
      </c>
      <c r="E287" s="16">
        <v>49745</v>
      </c>
      <c r="F287" s="16">
        <v>49745</v>
      </c>
      <c r="G287" s="30">
        <v>31127.5</v>
      </c>
      <c r="H287" s="10">
        <f t="shared" si="6"/>
        <v>0.6257412805307067</v>
      </c>
    </row>
    <row r="288" spans="1:8" ht="12.75">
      <c r="A288" s="4"/>
      <c r="B288" s="4"/>
      <c r="C288" s="14" t="s">
        <v>43</v>
      </c>
      <c r="D288" s="15" t="s">
        <v>116</v>
      </c>
      <c r="E288" s="16">
        <v>1328370</v>
      </c>
      <c r="F288" s="16">
        <v>1328370</v>
      </c>
      <c r="G288" s="30">
        <v>841596.1</v>
      </c>
      <c r="H288" s="10">
        <f t="shared" si="6"/>
        <v>0.633555485294007</v>
      </c>
    </row>
    <row r="289" spans="1:8" ht="12.75">
      <c r="A289" s="4"/>
      <c r="B289" s="4"/>
      <c r="C289" s="14" t="s">
        <v>131</v>
      </c>
      <c r="D289" s="15" t="s">
        <v>87</v>
      </c>
      <c r="E289" s="16"/>
      <c r="F289" s="16"/>
      <c r="G289" s="30">
        <v>1483.93</v>
      </c>
      <c r="H289" s="10"/>
    </row>
    <row r="290" spans="1:8" ht="12.75">
      <c r="A290" s="4"/>
      <c r="B290" s="4"/>
      <c r="C290" s="14" t="s">
        <v>3</v>
      </c>
      <c r="D290" s="15" t="s">
        <v>98</v>
      </c>
      <c r="E290" s="16">
        <v>10200</v>
      </c>
      <c r="F290" s="16">
        <v>10200</v>
      </c>
      <c r="G290" s="30">
        <v>4267.43</v>
      </c>
      <c r="H290" s="10">
        <f t="shared" si="6"/>
        <v>0.41837549019607845</v>
      </c>
    </row>
    <row r="291" spans="1:8" ht="12.75">
      <c r="A291" s="4"/>
      <c r="B291" s="28">
        <v>85415</v>
      </c>
      <c r="C291" s="11" t="s">
        <v>50</v>
      </c>
      <c r="D291" s="18"/>
      <c r="E291" s="2">
        <f>SUM(E292)</f>
        <v>0</v>
      </c>
      <c r="F291" s="2">
        <f>SUM(F292)</f>
        <v>569014</v>
      </c>
      <c r="G291" s="13">
        <f>SUM(G292)</f>
        <v>475183</v>
      </c>
      <c r="H291" s="10">
        <f t="shared" si="6"/>
        <v>0.8350989606582615</v>
      </c>
    </row>
    <row r="292" spans="1:8" ht="38.25">
      <c r="A292" s="4"/>
      <c r="B292" s="4"/>
      <c r="C292" s="14" t="s">
        <v>73</v>
      </c>
      <c r="D292" s="15" t="s">
        <v>115</v>
      </c>
      <c r="E292" s="16"/>
      <c r="F292" s="16">
        <v>569014</v>
      </c>
      <c r="G292" s="30">
        <v>475183</v>
      </c>
      <c r="H292" s="10">
        <f t="shared" si="6"/>
        <v>0.8350989606582615</v>
      </c>
    </row>
    <row r="293" spans="1:8" ht="25.5">
      <c r="A293" s="27">
        <v>900</v>
      </c>
      <c r="B293" s="27"/>
      <c r="C293" s="7" t="s">
        <v>52</v>
      </c>
      <c r="D293" s="17"/>
      <c r="E293" s="1">
        <f>SUM(E294+E300+E304+E306)</f>
        <v>14001063.94</v>
      </c>
      <c r="F293" s="1">
        <f>SUM(F294+F300+F304+F306)</f>
        <v>14079338</v>
      </c>
      <c r="G293" s="9">
        <f>SUM(G294+G300+G304+G306)</f>
        <v>5909972.29</v>
      </c>
      <c r="H293" s="10">
        <f t="shared" si="6"/>
        <v>0.41976208611512844</v>
      </c>
    </row>
    <row r="294" spans="1:8" ht="12.75">
      <c r="A294" s="4"/>
      <c r="B294" s="28">
        <v>90002</v>
      </c>
      <c r="C294" s="11" t="s">
        <v>53</v>
      </c>
      <c r="D294" s="18"/>
      <c r="E294" s="2">
        <f>SUM(E295:E299)</f>
        <v>11992763.94</v>
      </c>
      <c r="F294" s="2">
        <f>SUM(F295:F299)</f>
        <v>11992764</v>
      </c>
      <c r="G294" s="13">
        <f>SUM(G295:G299)</f>
        <v>4909959.09</v>
      </c>
      <c r="H294" s="10">
        <f t="shared" si="6"/>
        <v>0.4094101318094811</v>
      </c>
    </row>
    <row r="295" spans="1:8" ht="12.75">
      <c r="A295" s="4"/>
      <c r="B295" s="4"/>
      <c r="C295" s="14" t="s">
        <v>43</v>
      </c>
      <c r="D295" s="15" t="s">
        <v>116</v>
      </c>
      <c r="E295" s="16">
        <v>650000</v>
      </c>
      <c r="F295" s="16">
        <v>650000</v>
      </c>
      <c r="G295" s="30">
        <v>322623.8</v>
      </c>
      <c r="H295" s="10">
        <f t="shared" si="6"/>
        <v>0.4963443076923077</v>
      </c>
    </row>
    <row r="296" spans="1:8" ht="38.25">
      <c r="A296" s="4"/>
      <c r="B296" s="4"/>
      <c r="C296" s="14" t="s">
        <v>240</v>
      </c>
      <c r="D296" s="15">
        <v>2700</v>
      </c>
      <c r="E296" s="16"/>
      <c r="F296" s="16"/>
      <c r="G296" s="30">
        <v>3545.1</v>
      </c>
      <c r="H296" s="10"/>
    </row>
    <row r="297" spans="1:8" ht="76.5">
      <c r="A297" s="4"/>
      <c r="B297" s="4"/>
      <c r="C297" s="14" t="s">
        <v>187</v>
      </c>
      <c r="D297" s="15" t="s">
        <v>176</v>
      </c>
      <c r="E297" s="16">
        <v>6273310</v>
      </c>
      <c r="F297" s="16">
        <v>6273310</v>
      </c>
      <c r="G297" s="30"/>
      <c r="H297" s="10">
        <f t="shared" si="6"/>
        <v>0</v>
      </c>
    </row>
    <row r="298" spans="1:8" ht="63.75">
      <c r="A298" s="4"/>
      <c r="B298" s="4"/>
      <c r="C298" s="14" t="s">
        <v>138</v>
      </c>
      <c r="D298" s="15" t="s">
        <v>170</v>
      </c>
      <c r="E298" s="16">
        <v>3797639.94</v>
      </c>
      <c r="F298" s="16">
        <v>3797640</v>
      </c>
      <c r="G298" s="30">
        <v>3311976.21</v>
      </c>
      <c r="H298" s="10">
        <f t="shared" si="6"/>
        <v>0.8721143157329289</v>
      </c>
    </row>
    <row r="299" spans="1:8" ht="63.75">
      <c r="A299" s="4"/>
      <c r="B299" s="4"/>
      <c r="C299" s="14" t="s">
        <v>139</v>
      </c>
      <c r="D299" s="15" t="s">
        <v>171</v>
      </c>
      <c r="E299" s="16">
        <v>1271814</v>
      </c>
      <c r="F299" s="16">
        <v>1271814</v>
      </c>
      <c r="G299" s="30">
        <v>1271813.98</v>
      </c>
      <c r="H299" s="10">
        <f t="shared" si="6"/>
        <v>0.99999998427443</v>
      </c>
    </row>
    <row r="300" spans="1:8" ht="25.5">
      <c r="A300" s="4"/>
      <c r="B300" s="28" t="s">
        <v>201</v>
      </c>
      <c r="C300" s="11" t="s">
        <v>231</v>
      </c>
      <c r="D300" s="18"/>
      <c r="E300" s="2">
        <f>SUM(E301:E303)</f>
        <v>1303390</v>
      </c>
      <c r="F300" s="2">
        <f>SUM(F301:F303)</f>
        <v>1303390</v>
      </c>
      <c r="G300" s="13">
        <f>SUM(G301:G303)</f>
        <v>62280</v>
      </c>
      <c r="H300" s="10">
        <f t="shared" si="6"/>
        <v>0.04778308871481291</v>
      </c>
    </row>
    <row r="301" spans="1:8" ht="12.75">
      <c r="A301" s="4"/>
      <c r="B301" s="32"/>
      <c r="C301" s="14" t="s">
        <v>131</v>
      </c>
      <c r="D301" s="15" t="s">
        <v>87</v>
      </c>
      <c r="E301" s="3"/>
      <c r="F301" s="3"/>
      <c r="G301" s="29">
        <v>15025.49</v>
      </c>
      <c r="H301" s="10"/>
    </row>
    <row r="302" spans="1:8" ht="12.75">
      <c r="A302" s="4"/>
      <c r="B302" s="32"/>
      <c r="C302" s="14" t="s">
        <v>3</v>
      </c>
      <c r="D302" s="15" t="s">
        <v>98</v>
      </c>
      <c r="E302" s="3"/>
      <c r="F302" s="3"/>
      <c r="G302" s="29">
        <v>4.51</v>
      </c>
      <c r="H302" s="10"/>
    </row>
    <row r="303" spans="1:8" ht="76.5">
      <c r="A303" s="4"/>
      <c r="B303" s="4"/>
      <c r="C303" s="14" t="s">
        <v>187</v>
      </c>
      <c r="D303" s="15" t="s">
        <v>176</v>
      </c>
      <c r="E303" s="16">
        <v>1303390</v>
      </c>
      <c r="F303" s="16">
        <v>1303390</v>
      </c>
      <c r="G303" s="30">
        <v>47250</v>
      </c>
      <c r="H303" s="10">
        <f t="shared" si="6"/>
        <v>0.036251620773521356</v>
      </c>
    </row>
    <row r="304" spans="1:8" ht="38.25">
      <c r="A304" s="4"/>
      <c r="B304" s="28" t="s">
        <v>194</v>
      </c>
      <c r="C304" s="11" t="s">
        <v>195</v>
      </c>
      <c r="D304" s="18"/>
      <c r="E304" s="2">
        <f>SUM(E305)</f>
        <v>593000</v>
      </c>
      <c r="F304" s="2">
        <f>SUM(F305)</f>
        <v>593000</v>
      </c>
      <c r="G304" s="13">
        <f>SUM(G305)</f>
        <v>443482.8</v>
      </c>
      <c r="H304" s="10">
        <f t="shared" si="6"/>
        <v>0.7478630691399663</v>
      </c>
    </row>
    <row r="305" spans="1:8" ht="12.75">
      <c r="A305" s="4"/>
      <c r="B305" s="4"/>
      <c r="C305" s="14" t="s">
        <v>11</v>
      </c>
      <c r="D305" s="15" t="s">
        <v>89</v>
      </c>
      <c r="E305" s="16">
        <v>593000</v>
      </c>
      <c r="F305" s="16">
        <v>593000</v>
      </c>
      <c r="G305" s="30">
        <v>443482.8</v>
      </c>
      <c r="H305" s="10">
        <f t="shared" si="6"/>
        <v>0.7478630691399663</v>
      </c>
    </row>
    <row r="306" spans="1:8" ht="12.75">
      <c r="A306" s="4"/>
      <c r="B306" s="28">
        <v>90095</v>
      </c>
      <c r="C306" s="11" t="s">
        <v>4</v>
      </c>
      <c r="D306" s="18"/>
      <c r="E306" s="2">
        <f>SUM(E307:E311)</f>
        <v>111910</v>
      </c>
      <c r="F306" s="2">
        <f>SUM(F307:F311)</f>
        <v>190184</v>
      </c>
      <c r="G306" s="13">
        <f>SUM(G307:G311)</f>
        <v>494250.4</v>
      </c>
      <c r="H306" s="10">
        <f t="shared" si="6"/>
        <v>2.598801160980945</v>
      </c>
    </row>
    <row r="307" spans="1:8" ht="76.5">
      <c r="A307" s="4"/>
      <c r="B307" s="4"/>
      <c r="C307" s="14" t="s">
        <v>80</v>
      </c>
      <c r="D307" s="15" t="s">
        <v>90</v>
      </c>
      <c r="E307" s="16">
        <v>111910</v>
      </c>
      <c r="F307" s="16">
        <v>111910</v>
      </c>
      <c r="G307" s="30">
        <v>46046.46</v>
      </c>
      <c r="H307" s="10">
        <f t="shared" si="6"/>
        <v>0.4114597444374944</v>
      </c>
    </row>
    <row r="308" spans="1:8" ht="12.75">
      <c r="A308" s="4"/>
      <c r="B308" s="4"/>
      <c r="C308" s="14" t="s">
        <v>242</v>
      </c>
      <c r="D308" s="33" t="s">
        <v>232</v>
      </c>
      <c r="E308" s="16"/>
      <c r="F308" s="16"/>
      <c r="G308" s="30">
        <v>425000</v>
      </c>
      <c r="H308" s="10"/>
    </row>
    <row r="309" spans="1:8" ht="12.75">
      <c r="A309" s="4"/>
      <c r="B309" s="4"/>
      <c r="C309" s="14" t="s">
        <v>8</v>
      </c>
      <c r="D309" s="15" t="s">
        <v>87</v>
      </c>
      <c r="E309" s="16"/>
      <c r="F309" s="16"/>
      <c r="G309" s="30">
        <v>8928.79</v>
      </c>
      <c r="H309" s="10"/>
    </row>
    <row r="310" spans="1:8" ht="51">
      <c r="A310" s="4"/>
      <c r="B310" s="4"/>
      <c r="C310" s="14" t="s">
        <v>239</v>
      </c>
      <c r="D310" s="33" t="s">
        <v>233</v>
      </c>
      <c r="E310" s="16"/>
      <c r="F310" s="16">
        <v>63999</v>
      </c>
      <c r="G310" s="30"/>
      <c r="H310" s="10">
        <f t="shared" si="6"/>
        <v>0</v>
      </c>
    </row>
    <row r="311" spans="1:8" ht="63.75">
      <c r="A311" s="4"/>
      <c r="B311" s="4"/>
      <c r="C311" s="14" t="s">
        <v>144</v>
      </c>
      <c r="D311" s="15" t="s">
        <v>118</v>
      </c>
      <c r="E311" s="16"/>
      <c r="F311" s="16">
        <v>14275</v>
      </c>
      <c r="G311" s="30">
        <v>14275.15</v>
      </c>
      <c r="H311" s="10">
        <f t="shared" si="6"/>
        <v>1.0000105078809107</v>
      </c>
    </row>
    <row r="312" spans="1:8" ht="12.75">
      <c r="A312" s="27">
        <v>921</v>
      </c>
      <c r="B312" s="27"/>
      <c r="C312" s="7" t="s">
        <v>54</v>
      </c>
      <c r="D312" s="17"/>
      <c r="E312" s="1">
        <f>SUM(E313+E315+E317)</f>
        <v>45000</v>
      </c>
      <c r="F312" s="1">
        <f>SUM(F313+F315+F317)</f>
        <v>75000</v>
      </c>
      <c r="G312" s="9">
        <f>SUM(G313+G315+G317)</f>
        <v>28548</v>
      </c>
      <c r="H312" s="10">
        <f t="shared" si="6"/>
        <v>0.38064</v>
      </c>
    </row>
    <row r="313" spans="1:8" ht="12.75">
      <c r="A313" s="32"/>
      <c r="B313" s="28">
        <v>92106</v>
      </c>
      <c r="C313" s="11" t="s">
        <v>234</v>
      </c>
      <c r="D313" s="18"/>
      <c r="E313" s="2">
        <f>SUM(E314)</f>
        <v>0</v>
      </c>
      <c r="F313" s="2">
        <f>SUM(F314)</f>
        <v>0</v>
      </c>
      <c r="G313" s="13">
        <f>SUM(G314)</f>
        <v>2000</v>
      </c>
      <c r="H313" s="10"/>
    </row>
    <row r="314" spans="1:8" ht="51">
      <c r="A314" s="32"/>
      <c r="B314" s="32"/>
      <c r="C314" s="14" t="s">
        <v>74</v>
      </c>
      <c r="D314" s="15" t="s">
        <v>117</v>
      </c>
      <c r="E314" s="3"/>
      <c r="F314" s="3"/>
      <c r="G314" s="29">
        <v>2000</v>
      </c>
      <c r="H314" s="10"/>
    </row>
    <row r="315" spans="1:8" ht="12.75">
      <c r="A315" s="4"/>
      <c r="B315" s="28">
        <v>92116</v>
      </c>
      <c r="C315" s="11" t="s">
        <v>55</v>
      </c>
      <c r="D315" s="18"/>
      <c r="E315" s="2">
        <f>SUM(E316)</f>
        <v>45000</v>
      </c>
      <c r="F315" s="2">
        <f>SUM(F316)</f>
        <v>45000</v>
      </c>
      <c r="G315" s="13">
        <f>SUM(G316)</f>
        <v>22500</v>
      </c>
      <c r="H315" s="10">
        <f t="shared" si="6"/>
        <v>0.5</v>
      </c>
    </row>
    <row r="316" spans="1:8" ht="51">
      <c r="A316" s="4"/>
      <c r="B316" s="4"/>
      <c r="C316" s="14" t="s">
        <v>74</v>
      </c>
      <c r="D316" s="15" t="s">
        <v>117</v>
      </c>
      <c r="E316" s="16">
        <v>45000</v>
      </c>
      <c r="F316" s="16">
        <v>45000</v>
      </c>
      <c r="G316" s="30">
        <v>22500</v>
      </c>
      <c r="H316" s="10">
        <f t="shared" si="6"/>
        <v>0.5</v>
      </c>
    </row>
    <row r="317" spans="1:8" ht="25.5">
      <c r="A317" s="4"/>
      <c r="B317" s="28">
        <v>92120</v>
      </c>
      <c r="C317" s="11" t="s">
        <v>235</v>
      </c>
      <c r="D317" s="18"/>
      <c r="E317" s="2">
        <f>SUM(E318:E320)</f>
        <v>0</v>
      </c>
      <c r="F317" s="2">
        <f>SUM(F318:F320)</f>
        <v>30000</v>
      </c>
      <c r="G317" s="13">
        <f>SUM(G318:G320)</f>
        <v>4048</v>
      </c>
      <c r="H317" s="10">
        <f t="shared" si="6"/>
        <v>0.13493333333333332</v>
      </c>
    </row>
    <row r="318" spans="1:8" ht="12.75">
      <c r="A318" s="4"/>
      <c r="B318" s="4"/>
      <c r="C318" s="14" t="s">
        <v>131</v>
      </c>
      <c r="D318" s="15" t="s">
        <v>87</v>
      </c>
      <c r="E318" s="16"/>
      <c r="F318" s="16"/>
      <c r="G318" s="30">
        <v>4000</v>
      </c>
      <c r="H318" s="10"/>
    </row>
    <row r="319" spans="1:8" ht="12.75">
      <c r="A319" s="4"/>
      <c r="B319" s="4"/>
      <c r="C319" s="14" t="s">
        <v>3</v>
      </c>
      <c r="D319" s="15" t="s">
        <v>98</v>
      </c>
      <c r="E319" s="16"/>
      <c r="F319" s="16"/>
      <c r="G319" s="30">
        <v>48</v>
      </c>
      <c r="H319" s="10"/>
    </row>
    <row r="320" spans="1:8" ht="38.25">
      <c r="A320" s="4"/>
      <c r="B320" s="4"/>
      <c r="C320" s="14" t="s">
        <v>241</v>
      </c>
      <c r="D320" s="15">
        <v>2710</v>
      </c>
      <c r="E320" s="16"/>
      <c r="F320" s="16">
        <v>30000</v>
      </c>
      <c r="G320" s="30"/>
      <c r="H320" s="10">
        <f t="shared" si="6"/>
        <v>0</v>
      </c>
    </row>
    <row r="321" spans="1:8" ht="12.75">
      <c r="A321" s="27">
        <v>926</v>
      </c>
      <c r="B321" s="27"/>
      <c r="C321" s="7" t="s">
        <v>186</v>
      </c>
      <c r="D321" s="17"/>
      <c r="E321" s="1">
        <f>SUM(E322+E327)</f>
        <v>1382500</v>
      </c>
      <c r="F321" s="1">
        <f>SUM(F322+F327)</f>
        <v>1382500</v>
      </c>
      <c r="G321" s="9">
        <f>SUM(G322+G327)</f>
        <v>616725.9599999998</v>
      </c>
      <c r="H321" s="10">
        <f t="shared" si="6"/>
        <v>0.44609472694394203</v>
      </c>
    </row>
    <row r="322" spans="1:8" ht="12.75">
      <c r="A322" s="4"/>
      <c r="B322" s="28" t="s">
        <v>156</v>
      </c>
      <c r="C322" s="11" t="s">
        <v>157</v>
      </c>
      <c r="D322" s="18"/>
      <c r="E322" s="2">
        <f>SUM(E323:E326)</f>
        <v>1382500</v>
      </c>
      <c r="F322" s="2">
        <f>SUM(F323:F326)</f>
        <v>1382500</v>
      </c>
      <c r="G322" s="13">
        <f>SUM(G323:G326)</f>
        <v>616242.8199999998</v>
      </c>
      <c r="H322" s="10">
        <f t="shared" si="6"/>
        <v>0.44574525858951164</v>
      </c>
    </row>
    <row r="323" spans="1:8" ht="12.75">
      <c r="A323" s="4"/>
      <c r="B323" s="4"/>
      <c r="C323" s="14" t="s">
        <v>43</v>
      </c>
      <c r="D323" s="15" t="s">
        <v>116</v>
      </c>
      <c r="E323" s="16">
        <v>1100000</v>
      </c>
      <c r="F323" s="16">
        <v>1100000</v>
      </c>
      <c r="G323" s="30">
        <v>572762.57</v>
      </c>
      <c r="H323" s="10">
        <f t="shared" si="6"/>
        <v>0.5206932454545454</v>
      </c>
    </row>
    <row r="324" spans="1:8" ht="76.5">
      <c r="A324" s="4"/>
      <c r="B324" s="4"/>
      <c r="C324" s="14" t="s">
        <v>80</v>
      </c>
      <c r="D324" s="15" t="s">
        <v>90</v>
      </c>
      <c r="E324" s="16">
        <v>274500</v>
      </c>
      <c r="F324" s="16">
        <v>274500</v>
      </c>
      <c r="G324" s="30">
        <v>30798.71</v>
      </c>
      <c r="H324" s="10">
        <f t="shared" si="6"/>
        <v>0.11219930783242259</v>
      </c>
    </row>
    <row r="325" spans="1:8" ht="12.75">
      <c r="A325" s="4"/>
      <c r="B325" s="4"/>
      <c r="C325" s="14" t="s">
        <v>3</v>
      </c>
      <c r="D325" s="15" t="s">
        <v>98</v>
      </c>
      <c r="E325" s="16">
        <v>2000</v>
      </c>
      <c r="F325" s="16">
        <v>2000</v>
      </c>
      <c r="G325" s="30">
        <v>805.57</v>
      </c>
      <c r="H325" s="10">
        <f t="shared" si="6"/>
        <v>0.402785</v>
      </c>
    </row>
    <row r="326" spans="1:8" ht="12.75">
      <c r="A326" s="4"/>
      <c r="B326" s="4"/>
      <c r="C326" s="14" t="s">
        <v>8</v>
      </c>
      <c r="D326" s="15" t="s">
        <v>87</v>
      </c>
      <c r="E326" s="16">
        <v>6000</v>
      </c>
      <c r="F326" s="16">
        <v>6000</v>
      </c>
      <c r="G326" s="30">
        <v>11875.97</v>
      </c>
      <c r="H326" s="10">
        <f t="shared" si="6"/>
        <v>1.9793283333333331</v>
      </c>
    </row>
    <row r="327" spans="1:8" ht="12.75">
      <c r="A327" s="4"/>
      <c r="B327" s="28">
        <v>92695</v>
      </c>
      <c r="C327" s="11" t="s">
        <v>4</v>
      </c>
      <c r="D327" s="18"/>
      <c r="E327" s="2">
        <f>SUM(E328)</f>
        <v>0</v>
      </c>
      <c r="F327" s="2">
        <f>SUM(F328)</f>
        <v>0</v>
      </c>
      <c r="G327" s="13">
        <f>SUM(G328)</f>
        <v>483.14</v>
      </c>
      <c r="H327" s="10"/>
    </row>
    <row r="328" spans="1:8" ht="12.75">
      <c r="A328" s="4"/>
      <c r="B328" s="4"/>
      <c r="C328" s="14" t="s">
        <v>8</v>
      </c>
      <c r="D328" s="15" t="s">
        <v>87</v>
      </c>
      <c r="E328" s="16"/>
      <c r="F328" s="16"/>
      <c r="G328" s="30">
        <v>483.14</v>
      </c>
      <c r="H328" s="10"/>
    </row>
    <row r="329" spans="1:8" ht="27.75" customHeight="1">
      <c r="A329" s="19"/>
      <c r="B329" s="19"/>
      <c r="C329" s="19" t="s">
        <v>56</v>
      </c>
      <c r="D329" s="20"/>
      <c r="E329" s="21">
        <f>SUM(E10+E14+E17+E31+E40+E52+E63+E81+E84+E95+E133+E150+E196+E205+E262+E283+E293+E312+E321)</f>
        <v>278834534.94</v>
      </c>
      <c r="F329" s="21">
        <f>SUM(F10+F14+F17+F31+F40+F52+F63+F81+F84+F95+F133+F150+F196+F205+F262+F283+F293+F312+F321)</f>
        <v>282615541</v>
      </c>
      <c r="G329" s="31">
        <f>SUM(G10+G14+G17+G31+G40+G52+G63+G81+G84+G95+G133+G150+G196+G205+G262+G283+G293+G312+G321)</f>
        <v>144883928.76999998</v>
      </c>
      <c r="H329" s="10">
        <f t="shared" si="6"/>
        <v>0.5126537919936964</v>
      </c>
    </row>
    <row r="331" spans="5:7" ht="12.75">
      <c r="E331" s="36" t="s">
        <v>249</v>
      </c>
      <c r="F331" s="36"/>
      <c r="G331" s="36"/>
    </row>
    <row r="333" spans="5:7" ht="12.75">
      <c r="E333" s="36" t="s">
        <v>250</v>
      </c>
      <c r="F333" s="36"/>
      <c r="G333" s="36"/>
    </row>
  </sheetData>
  <mergeCells count="3">
    <mergeCell ref="A6:H6"/>
    <mergeCell ref="E331:G331"/>
    <mergeCell ref="E333:G3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2011-08-16T07:33:57Z</cp:lastPrinted>
  <dcterms:created xsi:type="dcterms:W3CDTF">2001-09-17T09:03:48Z</dcterms:created>
  <dcterms:modified xsi:type="dcterms:W3CDTF">2011-08-16T08:57:47Z</dcterms:modified>
  <cp:category/>
  <cp:version/>
  <cp:contentType/>
  <cp:contentStatus/>
</cp:coreProperties>
</file>