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880" tabRatio="921" activeTab="0"/>
  </bookViews>
  <sheets>
    <sheet name="Załącznik Nr 2 - wydatki" sheetId="1" r:id="rId1"/>
  </sheets>
  <definedNames>
    <definedName name="_xlnm.Print_Titles" localSheetId="0">'Załącznik Nr 2 - wydatki'!$12:$12</definedName>
    <definedName name="Z_96819E60_FBD2_11D7_9137_0001020BE0E4_.wvu.PrintTitles" localSheetId="0" hidden="1">'Załącznik Nr 2 - wydatki'!$11:$11</definedName>
  </definedNames>
  <calcPr fullCalcOnLoad="1"/>
</workbook>
</file>

<file path=xl/sharedStrings.xml><?xml version="1.0" encoding="utf-8"?>
<sst xmlns="http://schemas.openxmlformats.org/spreadsheetml/2006/main" count="1365" uniqueCount="447">
  <si>
    <t>92116</t>
  </si>
  <si>
    <t>Zespoły do spraw orzekania o niepełnosprawności</t>
  </si>
  <si>
    <t>Różne opłaty i składki / za nabyte grunty na cele wieczyste/</t>
  </si>
  <si>
    <t>Nagrody i wydatki osobowe niezaliczone do wynagrodzeń</t>
  </si>
  <si>
    <t>Wydatki osobowe niezaliczone do wynagrodzeń</t>
  </si>
  <si>
    <t>Zadania w zakresie kultury fizycznej i sportu</t>
  </si>
  <si>
    <t xml:space="preserve">Dotacja  podmiotowa z budżetu dla publicznej jednostki systemu oświaty prowadzonej przez osobę prawną inną niż jednostka samorządu terytorialnego oraz przez osobę fizyczną </t>
  </si>
  <si>
    <t>Obsługa długu publicznego</t>
  </si>
  <si>
    <t>75702</t>
  </si>
  <si>
    <t>Obsługa papierów wartościowych, kredytów i pożyczek jednostek samorządu terytorialnego</t>
  </si>
  <si>
    <t>Przygotowanie inwestycji w tym :                                        współfinansowanych  przez UE</t>
  </si>
  <si>
    <t>Opłaty na rzecz budżetów jednostek samorządu terytorialnego</t>
  </si>
  <si>
    <t>Dodatkowe wynagrodzenie roczne</t>
  </si>
  <si>
    <t>Składki na ubezpieczenia zdrowotne  dla gminy</t>
  </si>
  <si>
    <t>85295</t>
  </si>
  <si>
    <t>Zakup usług zdrowotnych</t>
  </si>
  <si>
    <t>Dotacje celowe z budżetu na finansowanie lub dofinansowanie kosztów realizacji inwestycji i zakupów inwestycyjnych innych jednostek sektora finansów publicznych</t>
  </si>
  <si>
    <t xml:space="preserve">Dotacja   podmiotowa z  budżetu  dla  niepublicznej  jednostki systemu oświaty </t>
  </si>
  <si>
    <t>75075</t>
  </si>
  <si>
    <t>Promocja jednostek samorządu terytorialnego</t>
  </si>
  <si>
    <t>Zakup usług pozostałych:</t>
  </si>
  <si>
    <t>Dział</t>
  </si>
  <si>
    <t>Rozdz.</t>
  </si>
  <si>
    <t>Wyszczególnienie</t>
  </si>
  <si>
    <t>§</t>
  </si>
  <si>
    <t>010</t>
  </si>
  <si>
    <t>Rolnictwo i łowiectwo</t>
  </si>
  <si>
    <t>Wynagrodzenia osobowe pracowników</t>
  </si>
  <si>
    <t>Dodatkowe wynagrodzenia roczne</t>
  </si>
  <si>
    <t>Składki na ubezpieczenia społeczne</t>
  </si>
  <si>
    <t xml:space="preserve">Zakup materiałów i wyposażenia 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</si>
  <si>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</si>
  <si>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</si>
  <si>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</si>
  <si>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</si>
  <si>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</si>
  <si>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Z.F.Ś.S.</t>
  </si>
  <si>
    <t>Podatek od nieruchomości</t>
  </si>
  <si>
    <t>Opłaty na rzecz budżetu państwa</t>
  </si>
  <si>
    <t>01030</t>
  </si>
  <si>
    <t>Pozostała działalność</t>
  </si>
  <si>
    <t>020</t>
  </si>
  <si>
    <t>Leśnictwo</t>
  </si>
  <si>
    <t>02002</t>
  </si>
  <si>
    <t>Nadzór nad gospodarką leśną</t>
  </si>
  <si>
    <t>Transport i łączność</t>
  </si>
  <si>
    <t>Lokalny transport zbiorowy</t>
  </si>
  <si>
    <t>Wydatki inwestycyjne jednostek budżetowych</t>
  </si>
  <si>
    <t>Drogi publiczne w miastach na prawach powiatu</t>
  </si>
  <si>
    <t>Zakup usług pozostałych :</t>
  </si>
  <si>
    <t xml:space="preserve"> - letnie</t>
  </si>
  <si>
    <t xml:space="preserve"> - zimowe</t>
  </si>
  <si>
    <t xml:space="preserve"> - kanalizacja deszczowa</t>
  </si>
  <si>
    <t xml:space="preserve"> - usługi niematerialne</t>
  </si>
  <si>
    <t>Zakup energii - sygnalizacja uliczna</t>
  </si>
  <si>
    <t>Drogi publiczne gminne</t>
  </si>
  <si>
    <t xml:space="preserve"> - letnie </t>
  </si>
  <si>
    <t>Turystyka</t>
  </si>
  <si>
    <t>Zadania w zakresie upowszechniania turystyki</t>
  </si>
  <si>
    <t>Gospodarka mieszkaniowa</t>
  </si>
  <si>
    <t>Gospodarka gruntami i nieruchomościami</t>
  </si>
  <si>
    <t>Zakup materiałów i wyposażenia</t>
  </si>
  <si>
    <t>Działalność usługowa</t>
  </si>
  <si>
    <t>Plany zagospodarowania przestrzennego</t>
  </si>
  <si>
    <t>Różne wydatki na rzecz osób fizycznych</t>
  </si>
  <si>
    <t>Prace geodezyjne i kartograficzne</t>
  </si>
  <si>
    <t>Opracowania geodezyjne i kartograficzne</t>
  </si>
  <si>
    <t xml:space="preserve">Zakup usług pozostałych </t>
  </si>
  <si>
    <t>Nadzór budowlany</t>
  </si>
  <si>
    <t>Wynagrodzenia osobowe członków korpusu  służby cywilnej</t>
  </si>
  <si>
    <t>Wydatki inwestycyjne jednostek budżetowych / budowa punktów oświetleniowych /</t>
  </si>
  <si>
    <t>Administracja publiczna</t>
  </si>
  <si>
    <t>Urzędy Wojewódzkie</t>
  </si>
  <si>
    <t>Składki na Fundusz Pracy</t>
  </si>
  <si>
    <t>Podatek od towarów i usług</t>
  </si>
  <si>
    <t>Starostwa powiatowe</t>
  </si>
  <si>
    <t xml:space="preserve">Podróże służbowe krajowe </t>
  </si>
  <si>
    <t xml:space="preserve">     rezerwa celowa - oświatowa </t>
  </si>
  <si>
    <t xml:space="preserve"> - Związek Miast Polskich</t>
  </si>
  <si>
    <t>Bezpieczeństwo publiczne i ochrona przeciwpożarowa</t>
  </si>
  <si>
    <t>Odpis na Z.F.Ś.S.</t>
  </si>
  <si>
    <t>Komendy Powiatowe Państwowej Straży Pożarnej</t>
  </si>
  <si>
    <t>Wynagrodzenia osobowe członków korpusu służby cywilnej</t>
  </si>
  <si>
    <t>Zakup środków żywności</t>
  </si>
  <si>
    <t>Zakup  energii</t>
  </si>
  <si>
    <t>Odpisy na Z.FŚ.S.</t>
  </si>
  <si>
    <t>Obrona cywilna</t>
  </si>
  <si>
    <t>Straż Miejska</t>
  </si>
  <si>
    <t xml:space="preserve">Różne rozliczenia </t>
  </si>
  <si>
    <t>Rezerwy ogólne i celowe</t>
  </si>
  <si>
    <t xml:space="preserve">     rezerwa ogólna  </t>
  </si>
  <si>
    <t>Oświata i wychowanie</t>
  </si>
  <si>
    <t>Szkoły podstawowe</t>
  </si>
  <si>
    <t>Gimnazja</t>
  </si>
  <si>
    <t>Gimnazja specjalne</t>
  </si>
  <si>
    <t>Szkoły zawodowe</t>
  </si>
  <si>
    <t>Ochrona zdrowia</t>
  </si>
  <si>
    <t>Przeciwdziałanie alkoholizmowi</t>
  </si>
  <si>
    <t>Składki na ubezpieczenia zdrowotne</t>
  </si>
  <si>
    <t>Placówki opiekuńczo - wychowawcze</t>
  </si>
  <si>
    <t>Zakup pomocy naukowych,dydaktycznych i książek</t>
  </si>
  <si>
    <t>Domy Pomocy Społecznej</t>
  </si>
  <si>
    <t xml:space="preserve">Rodziny zastępcze </t>
  </si>
  <si>
    <t>Świadczenia społeczne</t>
  </si>
  <si>
    <t>Dodatki mieszkaniowe</t>
  </si>
  <si>
    <t>Ośrodki pomocy społecznej</t>
  </si>
  <si>
    <t>85321</t>
  </si>
  <si>
    <t>Ośrodki adopcyjno - opiekuńcze</t>
  </si>
  <si>
    <t>Edukacyjna opieka wychowawcza</t>
  </si>
  <si>
    <t>Świetlice szkolne</t>
  </si>
  <si>
    <t xml:space="preserve"> </t>
  </si>
  <si>
    <t>Internaty i bursy  szkolne</t>
  </si>
  <si>
    <t>85495</t>
  </si>
  <si>
    <t>Ochrona zabytków i opieka nad zabytkami</t>
  </si>
  <si>
    <t xml:space="preserve">Pozostała działalność  </t>
  </si>
  <si>
    <t>Pomoc materialna dla uczniów</t>
  </si>
  <si>
    <t>Gospodarka komunalna i ochrona środowiska</t>
  </si>
  <si>
    <t>Gospodarka odpadami</t>
  </si>
  <si>
    <t>Oczyszczanie miast i wsi</t>
  </si>
  <si>
    <t xml:space="preserve"> - powiatowe </t>
  </si>
  <si>
    <t xml:space="preserve"> - gminne</t>
  </si>
  <si>
    <t>Utrzymanie zieleni w miastach i gminach</t>
  </si>
  <si>
    <t xml:space="preserve"> - przy ul. powiatowych, wojewódzkich i krajowych</t>
  </si>
  <si>
    <t xml:space="preserve"> - pozostałe tereny zieleni miejskiej </t>
  </si>
  <si>
    <t>Oświetlenie ulic , placów  i dróg</t>
  </si>
  <si>
    <t>Wynagrodzenia agencyjno - prowizyjne</t>
  </si>
  <si>
    <t>Zakup energii / zdroje uliczne /</t>
  </si>
  <si>
    <t xml:space="preserve"> - utrzymanie szaletów</t>
  </si>
  <si>
    <t xml:space="preserve"> - utrzymanie  targowisk okolicznościowych </t>
  </si>
  <si>
    <t>Kultura i ochrona dziedzictwa narodowego</t>
  </si>
  <si>
    <t>Filharmonie , orkiestry , chóry i kapele</t>
  </si>
  <si>
    <t>Domy i ośrodki kultury , świetlice i kluby</t>
  </si>
  <si>
    <t>Biblioteki</t>
  </si>
  <si>
    <t>Muzea</t>
  </si>
  <si>
    <t>Kultura fizyczna i sport</t>
  </si>
  <si>
    <t xml:space="preserve"> - Dofinansowanie innych zadań  zleconych</t>
  </si>
  <si>
    <t xml:space="preserve">     R a z e m</t>
  </si>
  <si>
    <t>Nagrody o charakterze szczególnym niezaliczane do wynagrodzeń</t>
  </si>
  <si>
    <t>Uposażenia i świadczenia pieniężne wypłacane przez okres roku żołnierzom i funkcjonariuszom zwolnionym ze służby</t>
  </si>
  <si>
    <t>Wynagrodzenia   osobowe  pracowników</t>
  </si>
  <si>
    <t xml:space="preserve">Składki  na ubezpieczenia   społeczne  </t>
  </si>
  <si>
    <t>80113</t>
  </si>
  <si>
    <t>Dowożenie uczniów do szkół</t>
  </si>
  <si>
    <t>Dotacja przedmiotowa z budżetu dla zakładu budżetowego</t>
  </si>
  <si>
    <t>90078</t>
  </si>
  <si>
    <t>Izby rolnicze</t>
  </si>
  <si>
    <t>Usuwanie skutków klęsk żywiołowych</t>
  </si>
  <si>
    <t xml:space="preserve">Zakup usług  remontowych </t>
  </si>
  <si>
    <t>80123</t>
  </si>
  <si>
    <t>80146</t>
  </si>
  <si>
    <t>Dokształcanie i doskonalenie nauczycieli</t>
  </si>
  <si>
    <t>85446</t>
  </si>
  <si>
    <t>Dokształcenie i doskonalenie nauczycieli</t>
  </si>
  <si>
    <t>Różne opłaty i składki - obowiązek wnoszenia opłat za odprowadzenie wód opadowych do rzek</t>
  </si>
  <si>
    <t>85212</t>
  </si>
  <si>
    <t>Odpisy na ZFŚS</t>
  </si>
  <si>
    <t>Składki  na  Fundusz  Pracy</t>
  </si>
  <si>
    <t>P</t>
  </si>
  <si>
    <t xml:space="preserve"> - Dzieci przebywające w plac.opiekuńczo  wychowawczych</t>
  </si>
  <si>
    <t xml:space="preserve"> - Dzieci i młodzież w szkołach i plac.szkolno-wychowawczych</t>
  </si>
  <si>
    <t>Świadczenia społeczne UM</t>
  </si>
  <si>
    <t>Podróże służbowe zagraniczne</t>
  </si>
  <si>
    <t>Ośrodki wsparcia/Klub Seniora,Środow.Dom Samopom./</t>
  </si>
  <si>
    <t>Schroniska dla zwierząt</t>
  </si>
  <si>
    <t>Różne jednostki obsługi gospodarki mieszkaniowej</t>
  </si>
  <si>
    <t>Urzędy gmin  / miast i miast na prawach powiatu /</t>
  </si>
  <si>
    <t>Szkoły podstawowe specjalne</t>
  </si>
  <si>
    <t>Licea ogólnokształcące</t>
  </si>
  <si>
    <t>Licea profilowane</t>
  </si>
  <si>
    <t>Szkoły zawodowe specjalne</t>
  </si>
  <si>
    <t xml:space="preserve">Usługi opiekuńcze  i  specjalistyczne usługi opiekuńcze </t>
  </si>
  <si>
    <t>Wpłaty gmin na rzecz izb rolniczych w wysokości 2% uzyskanych wpływów z podatku rolnego</t>
  </si>
  <si>
    <t>Zakup materiałów  i wyposażenia</t>
  </si>
  <si>
    <t>Pozostałe podatki na rzecz budżetów jednostek samorządu terytorialnego</t>
  </si>
  <si>
    <t>Podatek od towarów i usług VAT</t>
  </si>
  <si>
    <t>Uposażenia żołnierzy zawodowych i nadterminowych oraz funkcjonariuszy</t>
  </si>
  <si>
    <t>Koszty postępowania sądowego i prokuratorskiego / koszty egzekucji komorniczej /</t>
  </si>
  <si>
    <t>Wydatki osobowe niezaliczane do uposażeń wypłacane żołnierzom i funkcjonariuszom</t>
  </si>
  <si>
    <t>Wynagrodzenia bezosobowe</t>
  </si>
  <si>
    <t xml:space="preserve">Rezerwy </t>
  </si>
  <si>
    <t>Świadczenia  społeczne</t>
  </si>
  <si>
    <t>Wydatki osobowe niezaliczone do  wynagrodzeń</t>
  </si>
  <si>
    <t>Poradnie psychologiczno-pedagogiczne, w tym poradnie specjalistyczne</t>
  </si>
  <si>
    <t>Szkolnictwo wyższe</t>
  </si>
  <si>
    <t>Zakup usług dostępu do sieci Internet</t>
  </si>
  <si>
    <t>Wydatki osobowe niezaliczane do wynagrodzeń</t>
  </si>
  <si>
    <t xml:space="preserve">Podatek od towarów i usług (VAT) </t>
  </si>
  <si>
    <t>Stypendia dla uczniów</t>
  </si>
  <si>
    <t xml:space="preserve"> Zakup usług pozostałych - Zespół Muzyki Dawnej przy SP 7</t>
  </si>
  <si>
    <t>Dotacja podmiotowa z budżetu dla samorządowej instytucji kultury</t>
  </si>
  <si>
    <t xml:space="preserve">Podróże służbowe  krajowe     </t>
  </si>
  <si>
    <t>Zakup usług medycznych</t>
  </si>
  <si>
    <t xml:space="preserve">Centra kształcenia ustawicznego i praktycznego oraz ośrodki dokształcania zawodowego </t>
  </si>
  <si>
    <t>Zakup  usług pozostałych</t>
  </si>
  <si>
    <t>Rady gmin / miast i miast na prawach powiatu /</t>
  </si>
  <si>
    <t xml:space="preserve"> - Eko-Rozwój Dorzecza Narwi</t>
  </si>
  <si>
    <t xml:space="preserve"> - Stowarzyszenie Zdrowych Miast Polskich</t>
  </si>
  <si>
    <t>Dotacja podmiotowa z budżetu dla niepublicznej jednostki systemu oświaty</t>
  </si>
  <si>
    <t xml:space="preserve">     rezerwa celowa dla instytucji kultury </t>
  </si>
  <si>
    <t>Kary i odszkodowania wypłacane na rzecz osób prawnych i innych jednostek organizacyjnych</t>
  </si>
  <si>
    <t>71035</t>
  </si>
  <si>
    <t>Cmentarze</t>
  </si>
  <si>
    <t>Składki na ubezpieczenie zdrowotne oraz świadczenia dla osób nie objętych obowiązkiem ubezpieczenia zdrowotnego</t>
  </si>
  <si>
    <t>Dotacja celowa z budżetu na finansowanie lub dofinansowanie zadań zleconych do realizacji stowarzyszeniom</t>
  </si>
  <si>
    <t>Przedszkola</t>
  </si>
  <si>
    <t>Pomoc społeczna</t>
  </si>
  <si>
    <t>85201</t>
  </si>
  <si>
    <t>85202</t>
  </si>
  <si>
    <t>85203</t>
  </si>
  <si>
    <t>85204</t>
  </si>
  <si>
    <t>85213</t>
  </si>
  <si>
    <t>85214</t>
  </si>
  <si>
    <t>85215</t>
  </si>
  <si>
    <t>85219</t>
  </si>
  <si>
    <t xml:space="preserve">Pozostałe zadania w zakresie polityki społecznej </t>
  </si>
  <si>
    <t>85231</t>
  </si>
  <si>
    <t>85228</t>
  </si>
  <si>
    <t>85226</t>
  </si>
  <si>
    <t>85220</t>
  </si>
  <si>
    <t>Wynagrodzenia osobowe</t>
  </si>
  <si>
    <t>Usługi remontowe</t>
  </si>
  <si>
    <t>*g</t>
  </si>
  <si>
    <t>*p</t>
  </si>
  <si>
    <t xml:space="preserve">Odpis na Z.F.Ś.S Powiat   </t>
  </si>
  <si>
    <t>Koszty postępowania sądowego i prokuratorskiego</t>
  </si>
  <si>
    <t xml:space="preserve">Dotacje celowe przekazane dla powiatu na zadania bieżące realizowane na podstawie porozumień między jednostkami samorządu terytorialnego. </t>
  </si>
  <si>
    <t>Składki na ubezpieczenie zdrowotne - MOPS</t>
  </si>
  <si>
    <t>Składki na ubezpieczenie zdrowotne - UM</t>
  </si>
  <si>
    <t>85415</t>
  </si>
  <si>
    <t xml:space="preserve">Zakup usług pozostałych  </t>
  </si>
  <si>
    <t>Różne opłaty i składki - ubezpieczenie majątku komunalnego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</si>
  <si>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</si>
  <si>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</si>
  <si>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</si>
  <si>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Opłaty czynszowe za pomieszczenia biurowe</t>
  </si>
  <si>
    <t>Nagrody o charakterze szczególnym niezaliczane do wynagr.</t>
  </si>
  <si>
    <t>Zakup usług obejmujących tłumaczenia</t>
  </si>
  <si>
    <t>Zakup materiałów papierniczych do sprzętu drukarskiego</t>
  </si>
  <si>
    <t>Zakup akcesoriów komputerowych</t>
  </si>
  <si>
    <t>85395</t>
  </si>
  <si>
    <t xml:space="preserve">Zakup usług remontowych </t>
  </si>
  <si>
    <t xml:space="preserve"> - wykupy gruntów</t>
  </si>
  <si>
    <t xml:space="preserve"> - utylizacja padłych zwierząt</t>
  </si>
  <si>
    <t>Zakup usług telekomunik telefonii komórkowej</t>
  </si>
  <si>
    <t>85311</t>
  </si>
  <si>
    <t>Dotacje celowe przekazane dla powiatu na zadania bieżące realizowane na podstawie porozumień między jednostkami samorządu terytorialnego-WTZ Marianowo</t>
  </si>
  <si>
    <t>Zakup usług obejmujących opracowanie ekspertyz analiz i opinii</t>
  </si>
  <si>
    <t>Wyd.na zakupy inw.jedn.budż.-wyposażenia urzędu</t>
  </si>
  <si>
    <t>Dotacje celowe z budżetu na finansowanie lub dofinansowanie prac remontowych i konserwatorskich obiektów zabytkowych przekazane jednostkom niezaliczanym do sektora finansów publicznych</t>
  </si>
  <si>
    <t>Dotacja   podmiotowa z  budżetu  dla  niepublicznej  jednostki systemu oświaty</t>
  </si>
  <si>
    <t xml:space="preserve">     rezerwa celowa na zarządzanie kryzysowe</t>
  </si>
  <si>
    <t>Zakup leków, wyrobów medycznych i produktów biobójczych</t>
  </si>
  <si>
    <t>Opłaty za administrowanie i czynsze za budynki, lokale i pomieszczenia garażowe</t>
  </si>
  <si>
    <t>Budowa systemu gospodarki odpadami komunalnymi dla miasta Łomży i okolicznych gmin</t>
  </si>
  <si>
    <t>Modernizacja i adaptacja zabytkowego budynku Muzeum Północno-Mazowieckiego w Łomży</t>
  </si>
  <si>
    <t>3020</t>
  </si>
  <si>
    <t>4010</t>
  </si>
  <si>
    <t>4040</t>
  </si>
  <si>
    <t>4110</t>
  </si>
  <si>
    <t>4120</t>
  </si>
  <si>
    <t>Zakup pomocy naukowych, dydaktycznych i książek</t>
  </si>
  <si>
    <t>Zakup usług obejmujących wykonanie ekspertyz, analiz i opinii</t>
  </si>
  <si>
    <t>Wpłaty na Państwowy Fundusz Rehabilitacji Osób Niepełnosprawnych</t>
  </si>
  <si>
    <t>4140</t>
  </si>
  <si>
    <t>80148</t>
  </si>
  <si>
    <t>Stołówki szkolne</t>
  </si>
  <si>
    <t>Zakup  usług  pozostałych / w  tym opłata za opinie biegłego                                                                     - 15 000 złotych /</t>
  </si>
  <si>
    <t>Dotacja celowa z budżetu dla pozostałych jednostek zaliczanych do sektora finansów publicznych</t>
  </si>
  <si>
    <t>Dotacja celowa z budżetu na finansowanie lub dofinansowanie zadań zleconych do realizacji pozostałym jednostkom niezaliczanym do sektora fin. publ.</t>
  </si>
  <si>
    <t>Dotacja celowa z budżetu na finansowanie lub dofinansowanie zadań zleconych do realizacji stowarzyszeniom - pomoc rzeczowa osobom ubogim</t>
  </si>
  <si>
    <t>A</t>
  </si>
  <si>
    <t>80395</t>
  </si>
  <si>
    <t>Zakup materiałów papierniczych do sprzętu drukarskiego i xero</t>
  </si>
  <si>
    <t>Wydatki na zakupy inwestycyjne jednostek budżetowych</t>
  </si>
  <si>
    <t>Dotacja z budżetu dla funduszu celowego</t>
  </si>
  <si>
    <t>Dotacja celowa z budżetu na finansowanie lub dofinansowanie zadań zleconych do realizacji fundacjom</t>
  </si>
  <si>
    <t>Wpłaty jednostek na fundusz celowy na finansowanie i dofinansowanie zadań inwestycyjnych</t>
  </si>
  <si>
    <t>Dotacje celowe przekazane gminie na zadania bieżące realizowane na podstawie porozumień między jst</t>
  </si>
  <si>
    <t>4170</t>
  </si>
  <si>
    <t>Zwrot dotacji wykorzystanych niezgodnie z przeznaczeniem lub pobranych w nadmiernej wysokości</t>
  </si>
  <si>
    <t xml:space="preserve"> - fundusz alimentacyjny</t>
  </si>
  <si>
    <t xml:space="preserve"> - świadczenia rodzinne</t>
  </si>
  <si>
    <t>92604</t>
  </si>
  <si>
    <t>Instytucje kultury fizycznej</t>
  </si>
  <si>
    <t>Wpłaty na PFRON</t>
  </si>
  <si>
    <t>Dotacja celowa z budżetu dla pozostałych jednostek zaliczanych do sektora finansów publicznych - PWSIiP</t>
  </si>
  <si>
    <t xml:space="preserve"> - Stowarzyszenie Sam.Polskich Euroregionu Niemen</t>
  </si>
  <si>
    <t xml:space="preserve">     rezerwa celowa - na zadania zgłoszone do funduszy strukturalnych</t>
  </si>
  <si>
    <t>Budowa ul. Łąkowej</t>
  </si>
  <si>
    <t xml:space="preserve">Dotacja przedmiotowa z budżetu dla jednostek niezaliczanych do sektora finansów publicznych -WTZ Bona                                        </t>
  </si>
  <si>
    <t>Wydatki bezosobowe</t>
  </si>
  <si>
    <t>Opłata na rzecz budżetów jst</t>
  </si>
  <si>
    <t>4280</t>
  </si>
  <si>
    <t>4300</t>
  </si>
  <si>
    <t>4350</t>
  </si>
  <si>
    <t>4360</t>
  </si>
  <si>
    <t>4410</t>
  </si>
  <si>
    <t>4430</t>
  </si>
  <si>
    <t>4530</t>
  </si>
  <si>
    <t>4700</t>
  </si>
  <si>
    <t>4740</t>
  </si>
  <si>
    <t>Odpisy Na ZFŚS</t>
  </si>
  <si>
    <t>4440</t>
  </si>
  <si>
    <t>85216</t>
  </si>
  <si>
    <t>Zasiłki stałe</t>
  </si>
  <si>
    <t>Zakup żywności</t>
  </si>
  <si>
    <t>6060</t>
  </si>
  <si>
    <t>Przebudowa szaletu Na Placu pocztowym</t>
  </si>
  <si>
    <t>63095</t>
  </si>
  <si>
    <t>Modernizacja stadionu miejskiego - II etap</t>
  </si>
  <si>
    <t>Budowa miejskiej pływalni w Łomży</t>
  </si>
  <si>
    <t>85333</t>
  </si>
  <si>
    <t>Powiatowe Urzędy Pracy</t>
  </si>
  <si>
    <t>Dotacje celowe przekazane dla powiatu na zadania bieżące realizowane na podstawie porozumień między jednostkami samorządu terytorialnego</t>
  </si>
  <si>
    <t>85419</t>
  </si>
  <si>
    <t>Ośrodki rewalidacyjno - wychowawcze</t>
  </si>
  <si>
    <t>92601</t>
  </si>
  <si>
    <t>Obiekty sportowe</t>
  </si>
  <si>
    <t>Przebudowa ul. Poznańskiej</t>
  </si>
  <si>
    <t>Przebudowa Starego Rynku</t>
  </si>
  <si>
    <t>Modernizacja placów zabaw przy przedszkolach miejskich</t>
  </si>
  <si>
    <t>Remont i modernizacja ZSO w Łomży</t>
  </si>
  <si>
    <t>Opracowanie dokumentacji technicznej na remont ogrodzenia cmentarza komunalnego przy ul. Kopernika</t>
  </si>
  <si>
    <t>Zakup samochodu osobowo - dostawczego dla MOSiR-u</t>
  </si>
  <si>
    <t>6050</t>
  </si>
  <si>
    <t>Modernizacja bazy MOSiR-u</t>
  </si>
  <si>
    <t>Przygotowanie dokumentacji i budowa zespołu rekreacji dziecięcej przy ul. Lipowej w Łomży</t>
  </si>
  <si>
    <t>85205</t>
  </si>
  <si>
    <t>Zadania w zakresie przeciwdziałania przemocy w rodzinie</t>
  </si>
  <si>
    <t>85404</t>
  </si>
  <si>
    <t>Wczesne wspomaganie rozwoju dziecka</t>
  </si>
  <si>
    <t xml:space="preserve">zakup  materiałów i  wyposażenia </t>
  </si>
  <si>
    <t>Zakup usług pozostałych (w  tym: własne-195 627zł,)</t>
  </si>
  <si>
    <t>70095</t>
  </si>
  <si>
    <t xml:space="preserve">Zasiłki i pomoc w naturze oraz składki na ubezpieczenia emerytalne i rentowe </t>
  </si>
  <si>
    <t>Świadczenia rodzinne, świadczenie z funduszu alimentacyjnego oraz składki na ubezpieczenia emerytalne i rentowe z ubezpieczenia społecznego.</t>
  </si>
  <si>
    <t>Jednostki specjalistycznego poradnictwa, mieszkania chronione i ośrodki interwencji kryzysowej</t>
  </si>
  <si>
    <t xml:space="preserve">Teatry </t>
  </si>
  <si>
    <t>Kwalifikacja wojskowa</t>
  </si>
  <si>
    <t xml:space="preserve">Tereny sportowo-rekreacyjne nad Narwią </t>
  </si>
  <si>
    <t xml:space="preserve">Dotacja podmiotowa z budżetu dla samorządowej instytucji kultury </t>
  </si>
  <si>
    <t>Przebudowę Sali widowiskowej przy PUW ul. Nowa 2 w Łomży na potrzeby Filharmonii Kameralnej im. Witolda Lutosławskiego w Łomży</t>
  </si>
  <si>
    <t>Pozostałe podatki na rzecz budżetów jst</t>
  </si>
  <si>
    <t>Wydatki na zakupy inwestycyjne jednostek budżetowych-zakup agregatu prądotwórczego</t>
  </si>
  <si>
    <t>Termomodernizacja placówek oświatowych, w tym: SP 2, 4 i 9</t>
  </si>
  <si>
    <t>Wydatki na zakupy inw. jednostek budżetowych-serwer, xero</t>
  </si>
  <si>
    <t>Zakup usług pzostałych</t>
  </si>
  <si>
    <t>80142</t>
  </si>
  <si>
    <t>Budowa bezprzewodowej sieci szerokopasmowej transmisji danych na terenie miasta Łomża</t>
  </si>
  <si>
    <t>Rewitalizacja wraz z adaptacją poddaszy na mieszkania komunalne w budynku Senatorska 3 i Rządowa 9 i 10</t>
  </si>
  <si>
    <t>Modernizacja boiska przy SzP Nr 10</t>
  </si>
  <si>
    <t>Plan na 01.01.2010r.</t>
  </si>
  <si>
    <t>% wyk</t>
  </si>
  <si>
    <t>01095</t>
  </si>
  <si>
    <t>Budowa ul. Mała Kraska</t>
  </si>
  <si>
    <t>Kompleksowe uzbrojenie terenów inwestycyjnych w mieście Łomża</t>
  </si>
  <si>
    <t>Budowa ul. Zakątek i Torfowej</t>
  </si>
  <si>
    <t>Stop wykluczeniu cyfrowemu w mieście Łomża</t>
  </si>
  <si>
    <t>Dotacja celowa na pomoc finansową udzielaną między jst na dofinansowanie własnych zadań bieżących</t>
  </si>
  <si>
    <t>75107</t>
  </si>
  <si>
    <t>Wybory Prezydenta Rzeczypospolitej Polskiej</t>
  </si>
  <si>
    <t>75404</t>
  </si>
  <si>
    <t>Komendy wojewódzkie Policji</t>
  </si>
  <si>
    <t>Zakup kserokopiarki-SzP Nr 10</t>
  </si>
  <si>
    <t>Budowa skoczni wzwyż przy SzP Nr 9</t>
  </si>
  <si>
    <t>Zakup serwera-SzP Nr 7</t>
  </si>
  <si>
    <t>Zakup zmywarki-SzP Nr 2</t>
  </si>
  <si>
    <t>III LO-zakup maszyny do czyszczenia wykładziny</t>
  </si>
  <si>
    <t>Odpisy na Z.F.Ś.S</t>
  </si>
  <si>
    <t>Adaptacja i wyposażenie pracowni specjalistycznych dla szkolnictwa zawodowego ZSMiO Nr 5 w Łomży</t>
  </si>
  <si>
    <t>Składki na Fundusz Emerytur Pomostowych</t>
  </si>
  <si>
    <t>Inne formy pomocy dla uczniów</t>
  </si>
  <si>
    <t xml:space="preserve"> - edukacja ekologiczna</t>
  </si>
  <si>
    <t>Modernizacja i adaptacja zabytkowego budynku Muzeum Północno-Mazowieckiego w Łomży-niekwalifikowalne własne</t>
  </si>
  <si>
    <t>Dotacje celowe z budżetu na finansowanie lub dofinansowanie prac remontowych i konserwatorskich obiektów zabytkowych przekazane jednostkom zaliczanym do sektora finansów publicznych</t>
  </si>
  <si>
    <t>4240</t>
  </si>
  <si>
    <t>4480</t>
  </si>
  <si>
    <t>Załącznik Nr 2</t>
  </si>
  <si>
    <t>Prezydenta Miasta Łomża</t>
  </si>
  <si>
    <t>Dotacje celowe z budżetu na finansowanie lub dofinansowanie kosztów realizacji inwestycji i zakupów inwestycyjnych zakładów budżetowych</t>
  </si>
  <si>
    <t>Rozbudowa i modernizacja systemu transportowego Łomży i okolic-II etap</t>
  </si>
  <si>
    <t>Inwestycje zgłaszane do Funduszy Strukturalnych / wykupy dokumentacja/</t>
  </si>
  <si>
    <t>Usprawnienia drogowych połączeń regionalnych w granicach Łomży-ul. Piłsudskiego (od ul. Szosa Zambrowska do ul. Poznańskiej), Al.. Legionów (od ul. Piłsudskiego do granic miasta i Spokojna (od obecnego zakończenia do ul. Pilsudskiego)</t>
  </si>
  <si>
    <t>Budowa ul. Bartniczej senatorskiej, Polnej ,Staszica ,Zielnej,</t>
  </si>
  <si>
    <t xml:space="preserve">Dotacje celowe z budżetu na finansowanie lub dofinansowanie kosztów realizacji inwestycji i zakupów inwestycyjnych zakładów budżetowych, w tym:przesadzarka do drzew,zamiatarka,samochód dostawczy drobny sprzęt </t>
  </si>
  <si>
    <t>Wynagrodzenie bezosobowe</t>
  </si>
  <si>
    <t>Zakup usług obejmujących wykonanie ekspertyz analiz i opinii</t>
  </si>
  <si>
    <t>Urzędy naczelnych organów władzy państwowej kontroli i ochrony prawa oraz sądownictwa</t>
  </si>
  <si>
    <t xml:space="preserve">Urzędy naczelnych organów władzy państwowej kontroli i ochrony prawa </t>
  </si>
  <si>
    <t>Pozostałe należności żołnierzy zawodowych i nadterminowych oraz funkcjonariuszy</t>
  </si>
  <si>
    <t>Dodatkowe uposażenie roczne dla żołnierzy zawodowych oraz nagrody roczne dla funkcjonariuszy</t>
  </si>
  <si>
    <t>Równoważniki pieniężne i ekwiwalenty dla żołnierzy i  funkcjonariuszy</t>
  </si>
  <si>
    <t>Odsetki od samorządowych papierów wartościowych lub zaciągniętych przez jst kredytów i pożyczek</t>
  </si>
  <si>
    <t>Dotacje podmiotowe z budżetu dla  publicznej jednostki systemu oświaty prowadzonej przez osobę prawną inną niż jednostka samorządu terytorialnego oraz przez osobę fizyczną -LO im.Kard.Stefana Wyszyńskiego /publiczna/</t>
  </si>
  <si>
    <t>Dotacje podmiotowe z budżetu dla  publicznej jednostki systemu oświaty prowadzonej przez osobę prawną inną niż jednostka samorządu terytorialnego oraz przez osobę fizyczną -PZSZ ul.Wojska Polskiego 161</t>
  </si>
  <si>
    <t>Opracowanie dokumentacji i budowa boisk sportowych</t>
  </si>
  <si>
    <t>Ośrodki szkolenia, dokształcania i doskonalenia kadr</t>
  </si>
  <si>
    <t>Opracowanie dokumentacji technicznej boisk szkolnych-SzP 10,ZSMiO,ZSWiO,ZSTiO w Łomży</t>
  </si>
  <si>
    <t>Koszty postępowania sądowego prokuratorskiego</t>
  </si>
  <si>
    <t>Dotacja podmiotowa z budżetu dla jednostek nie zaliczanych do sektora finansów publicznych - stowarzyszenia</t>
  </si>
  <si>
    <t>Zakup usług przez jednostki samorządu terytorialnego od innych jednostek samorządu terytorialnego</t>
  </si>
  <si>
    <t>Składki na ubezpieczenie zdrowotne opłacane  za osoby pobierające niektóre świadczenia z pomocy społecznej, niektóre świadczenia rodzinne oraz za osoby uczestniczące w zajęciach w centrum integracji społecznej</t>
  </si>
  <si>
    <t>Materiały i wyposażenie</t>
  </si>
  <si>
    <t>Rehabilitacja zawodowa i społeczna osób niepełnosprawnych</t>
  </si>
  <si>
    <t>Zakup pomocy dydaktycznych i książek</t>
  </si>
  <si>
    <t>Zakup kotła warzelnego do kuchni BSz Nr 1</t>
  </si>
  <si>
    <t xml:space="preserve"> - usuwanie azbestu</t>
  </si>
  <si>
    <t>Zakup pomocy naukowych</t>
  </si>
  <si>
    <t>Budowa zespołu terenowych obiektów sportowo-rekreacyjnych na os. Konstytucji  3 Maja</t>
  </si>
  <si>
    <t>Roboty remontowo - modernizacyjne w BSz Nr 3 przy ul. Polnej 16 i ul. Zjazd 3</t>
  </si>
  <si>
    <t>Pomoc dla cudzoziemców</t>
  </si>
  <si>
    <t>Wpłaty jednostek na państwowy fundusz celowy</t>
  </si>
  <si>
    <t>Wpłaty jednostek na państwowy fundusz celowy na finansowanie i dofinansowanie zadań inwestycyjnych</t>
  </si>
  <si>
    <t>Opłaty z tyt. zakupu usług telekominik. świadczonych w ruchomej publicznej sieci telefonicznej</t>
  </si>
  <si>
    <t>Opłaty z tyt. zakupu usług telekominik. świdczonych w stacjonarnej publicznej sieci telefonicznej</t>
  </si>
  <si>
    <t>Wykonanie wydatków budżetu miasta Łomża na 31.12.2010r.</t>
  </si>
  <si>
    <t>Plan na 31.12.2010r.</t>
  </si>
  <si>
    <t>Wykonanie na 31.12.2010r.</t>
  </si>
  <si>
    <t>Rozbudowa ulicy Wojska Polskiego z Placem Kościuszki w Łomży do pętli autobusowej przy ulicy Tkackiej</t>
  </si>
  <si>
    <t>Odsetki od dotacji wykorzystanych niezgodnie z przeznaczeniem lub pobranych w nadmiernej wysokości</t>
  </si>
  <si>
    <t>Pomnik ofiar pod Smoleńskiem</t>
  </si>
  <si>
    <t>71078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</si>
  <si>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</si>
  <si>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</si>
  <si>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</si>
  <si>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wojewódzkie.</t>
  </si>
  <si>
    <t>Wydatki inwestycyjne jednostek budżetowych-instalacja agregatu prądotwórczego do zasilania awaryjnego budynku Urzędu Miejskiego w Łomży</t>
  </si>
  <si>
    <t>75478</t>
  </si>
  <si>
    <t>Wyposażenie kuchni SzP Nr 4</t>
  </si>
  <si>
    <t>Wydatki na zakupy inwestycyjne jednostek budżetowych-zakup zmywarki</t>
  </si>
  <si>
    <t>80103</t>
  </si>
  <si>
    <t>Oddziały przedszkolne w szkołach podstawowych</t>
  </si>
  <si>
    <t>PP 4 - wydatki inwestycyjne jednostek budżetowych-likwidacja barier</t>
  </si>
  <si>
    <t>Wydatki inwestycyjne jednostek budżetowych-przebudowa układu pomiarowego PG Nr1</t>
  </si>
  <si>
    <t>Wydatki na zakupy inwestycyjne jednostek budżetowych-nagłośnienie sali gimnastycznej PG Nr1</t>
  </si>
  <si>
    <t>III LO -zakup schodołazu</t>
  </si>
  <si>
    <t>Wydatki na zakupy inwestycyjne jednostek budżetowych-zakup kserokopiarki</t>
  </si>
  <si>
    <t>Zakup odśnieżarki do kuchni BSz Nr 1</t>
  </si>
  <si>
    <t>92113</t>
  </si>
  <si>
    <t>Centra kultury i sztuki</t>
  </si>
  <si>
    <t>Opracowanie dokumentacji Łomżyńskiego Centrum Kultury</t>
  </si>
  <si>
    <t>Opłaty z tyt. zakupu usług telekominik. świdczonych w ruchomej publicznej sieci telefonicznej</t>
  </si>
  <si>
    <t>Zakup sprzętu do konserwacji boiska "Orlik" ZSO</t>
  </si>
  <si>
    <t>PP 14 - wydatki na zakupy inwestycyjne jednostek budżetowych-zakup patelni</t>
  </si>
  <si>
    <t>PP 9 - wydatki na zakupy inwestycyjne jednostek budżetowych-zakup pieca konwencyjno-parowego</t>
  </si>
  <si>
    <t>do Zarządzenia Nr 56/11</t>
  </si>
  <si>
    <t>z dnia 28 marca 2011r.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</si>
</sst>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3" fontId="5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/>
      <protection locked="0"/>
    </xf>
    <xf numFmtId="49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  <protection hidden="1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3" fontId="5" fillId="4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 applyProtection="1">
      <alignment horizontal="right" vertical="center"/>
      <protection hidden="1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 applyProtection="1">
      <alignment vertical="center"/>
      <protection locked="0"/>
    </xf>
    <xf numFmtId="49" fontId="3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left" wrapText="1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 applyProtection="1">
      <alignment horizontal="left"/>
      <protection locked="0"/>
    </xf>
    <xf numFmtId="3" fontId="3" fillId="5" borderId="1" xfId="0" applyNumberFormat="1" applyFont="1" applyFill="1" applyBorder="1" applyAlignment="1" applyProtection="1">
      <alignment horizontal="right" vertical="center"/>
      <protection hidden="1"/>
    </xf>
    <xf numFmtId="3" fontId="5" fillId="5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/>
      <protection locked="0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49" fontId="5" fillId="5" borderId="1" xfId="0" applyNumberFormat="1" applyFont="1" applyFill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/>
      <protection locked="0"/>
    </xf>
    <xf numFmtId="3" fontId="5" fillId="5" borderId="1" xfId="0" applyNumberFormat="1" applyFont="1" applyFill="1" applyBorder="1" applyAlignment="1" applyProtection="1">
      <alignment horizontal="right" vertical="center"/>
      <protection hidden="1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1" xfId="0" applyNumberFormat="1" applyFont="1" applyFill="1" applyBorder="1" applyAlignment="1" applyProtection="1">
      <alignment horizontal="right" vertical="center"/>
      <protection hidden="1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 applyProtection="1">
      <alignment horizontal="right" vertical="center"/>
      <protection hidden="1"/>
    </xf>
    <xf numFmtId="4" fontId="3" fillId="4" borderId="1" xfId="0" applyNumberFormat="1" applyFont="1" applyFill="1" applyBorder="1" applyAlignment="1" applyProtection="1">
      <alignment horizontal="right" vertical="center"/>
      <protection hidden="1"/>
    </xf>
    <xf numFmtId="4" fontId="5" fillId="4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0" fontId="5" fillId="2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0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/>
    </xf>
    <xf numFmtId="10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3" fontId="3" fillId="4" borderId="1" xfId="0" applyNumberFormat="1" applyFont="1" applyFill="1" applyBorder="1" applyAlignment="1" applyProtection="1">
      <alignment horizontal="right" vertical="center" wrapText="1"/>
      <protection hidden="1"/>
    </xf>
    <xf numFmtId="4" fontId="3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horizontal="justify"/>
    </xf>
    <xf numFmtId="3" fontId="5" fillId="3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197"/>
  <sheetViews>
    <sheetView tabSelected="1" zoomScale="85" zoomScaleNormal="85" workbookViewId="0" topLeftCell="A1">
      <selection activeCell="F5" sqref="F5"/>
    </sheetView>
  </sheetViews>
  <sheetFormatPr defaultColWidth="9.00390625" defaultRowHeight="12.75"/>
  <cols>
    <col min="1" max="1" width="4.125" style="0" customWidth="1"/>
    <col min="2" max="2" width="5.875" style="0" customWidth="1"/>
    <col min="3" max="3" width="49.625" style="0" customWidth="1"/>
    <col min="4" max="4" width="6.125" style="0" customWidth="1"/>
    <col min="5" max="5" width="14.125" style="0" customWidth="1"/>
    <col min="6" max="6" width="14.00390625" style="0" customWidth="1"/>
    <col min="7" max="7" width="14.75390625" style="0" customWidth="1"/>
    <col min="8" max="8" width="9.75390625" style="0" customWidth="1"/>
  </cols>
  <sheetData>
    <row r="1" spans="1:8" ht="12.75">
      <c r="A1" s="99"/>
      <c r="B1" s="99"/>
      <c r="C1" s="99"/>
      <c r="D1" s="99"/>
      <c r="E1" s="99"/>
      <c r="F1" s="155" t="s">
        <v>377</v>
      </c>
      <c r="G1" s="155"/>
      <c r="H1" s="155"/>
    </row>
    <row r="2" spans="1:8" ht="12.75">
      <c r="A2" s="99"/>
      <c r="B2" s="99"/>
      <c r="C2" s="99"/>
      <c r="D2" s="99"/>
      <c r="E2" s="2"/>
      <c r="F2" s="155" t="s">
        <v>445</v>
      </c>
      <c r="G2" s="155"/>
      <c r="H2" s="155"/>
    </row>
    <row r="3" spans="1:8" ht="12.75">
      <c r="A3" s="100"/>
      <c r="B3" s="100"/>
      <c r="C3" s="100"/>
      <c r="D3" s="100"/>
      <c r="E3" s="2"/>
      <c r="F3" s="155" t="s">
        <v>378</v>
      </c>
      <c r="G3" s="155"/>
      <c r="H3" s="155"/>
    </row>
    <row r="4" spans="1:8" ht="12.75">
      <c r="A4" s="100"/>
      <c r="B4" s="100"/>
      <c r="C4" s="100"/>
      <c r="D4" s="100"/>
      <c r="E4" s="2"/>
      <c r="F4" s="155" t="s">
        <v>446</v>
      </c>
      <c r="G4" s="155"/>
      <c r="H4" s="155"/>
    </row>
    <row r="5" spans="1:5" ht="12.75">
      <c r="A5" s="100"/>
      <c r="B5" s="100"/>
      <c r="C5" s="100"/>
      <c r="D5" s="100"/>
      <c r="E5" s="2"/>
    </row>
    <row r="6" spans="1:8" ht="20.25" customHeight="1">
      <c r="A6" s="157" t="s">
        <v>415</v>
      </c>
      <c r="B6" s="157"/>
      <c r="C6" s="157"/>
      <c r="D6" s="157"/>
      <c r="E6" s="157"/>
      <c r="F6" s="157"/>
      <c r="G6" s="157"/>
      <c r="H6" s="157"/>
    </row>
    <row r="7" spans="1:5" ht="12.75">
      <c r="A7" s="100"/>
      <c r="B7" s="100"/>
      <c r="C7" s="100"/>
      <c r="D7" s="100"/>
      <c r="E7" s="1"/>
    </row>
    <row r="8" spans="1:5" ht="12.75">
      <c r="A8" s="100"/>
      <c r="B8" s="100"/>
      <c r="C8" s="100"/>
      <c r="D8" s="100"/>
      <c r="E8" s="1"/>
    </row>
    <row r="9" spans="1:8" ht="12.75">
      <c r="A9" s="159" t="s">
        <v>21</v>
      </c>
      <c r="B9" s="159" t="s">
        <v>22</v>
      </c>
      <c r="C9" s="160" t="s">
        <v>23</v>
      </c>
      <c r="D9" s="159" t="s">
        <v>24</v>
      </c>
      <c r="E9" s="158" t="s">
        <v>351</v>
      </c>
      <c r="F9" s="156" t="s">
        <v>416</v>
      </c>
      <c r="G9" s="156" t="s">
        <v>417</v>
      </c>
      <c r="H9" s="156" t="s">
        <v>352</v>
      </c>
    </row>
    <row r="10" spans="1:8" ht="12.75">
      <c r="A10" s="159"/>
      <c r="B10" s="159"/>
      <c r="C10" s="160"/>
      <c r="D10" s="159"/>
      <c r="E10" s="158"/>
      <c r="F10" s="156"/>
      <c r="G10" s="156"/>
      <c r="H10" s="156"/>
    </row>
    <row r="11" spans="1:8" ht="12.75">
      <c r="A11" s="159"/>
      <c r="B11" s="159"/>
      <c r="C11" s="160"/>
      <c r="D11" s="159"/>
      <c r="E11" s="158"/>
      <c r="F11" s="156"/>
      <c r="G11" s="156"/>
      <c r="H11" s="156"/>
    </row>
    <row r="12" spans="1:8" ht="12.75">
      <c r="A12" s="109">
        <v>1</v>
      </c>
      <c r="B12" s="109">
        <v>2</v>
      </c>
      <c r="C12" s="108">
        <v>3</v>
      </c>
      <c r="D12" s="109">
        <v>4</v>
      </c>
      <c r="E12" s="108">
        <v>5</v>
      </c>
      <c r="F12" s="113">
        <v>6</v>
      </c>
      <c r="G12" s="113">
        <v>7</v>
      </c>
      <c r="H12" s="113">
        <v>8</v>
      </c>
    </row>
    <row r="13" spans="1:8" ht="12.75">
      <c r="A13" s="3" t="s">
        <v>25</v>
      </c>
      <c r="B13" s="4"/>
      <c r="C13" s="5" t="s">
        <v>26</v>
      </c>
      <c r="D13" s="4"/>
      <c r="E13" s="6">
        <f>SUM(E14+E16)</f>
        <v>3000</v>
      </c>
      <c r="F13" s="6">
        <f>SUM(F14+F16)</f>
        <v>29330</v>
      </c>
      <c r="G13" s="115">
        <f>SUM(G14+G16)</f>
        <v>27738.25</v>
      </c>
      <c r="H13" s="134">
        <f>G13/F13</f>
        <v>0.9457296283668599</v>
      </c>
    </row>
    <row r="14" spans="1:8" ht="12.75">
      <c r="A14" s="8"/>
      <c r="B14" s="9" t="s">
        <v>39</v>
      </c>
      <c r="C14" s="10" t="s">
        <v>145</v>
      </c>
      <c r="D14" s="11"/>
      <c r="E14" s="12">
        <f>SUM(E15)</f>
        <v>3000</v>
      </c>
      <c r="F14" s="12">
        <f>SUM(F15)</f>
        <v>3000</v>
      </c>
      <c r="G14" s="116">
        <f>SUM(G15)</f>
        <v>1409.23</v>
      </c>
      <c r="H14" s="135">
        <f aca="true" t="shared" si="0" ref="H14:H98">G14/F14</f>
        <v>0.46974333333333335</v>
      </c>
    </row>
    <row r="15" spans="1:8" ht="24">
      <c r="A15" s="8"/>
      <c r="B15" s="14"/>
      <c r="C15" s="15" t="s">
        <v>171</v>
      </c>
      <c r="D15" s="16">
        <v>2850</v>
      </c>
      <c r="E15" s="7">
        <v>3000</v>
      </c>
      <c r="F15" s="114">
        <v>3000</v>
      </c>
      <c r="G15" s="117">
        <v>1409.23</v>
      </c>
      <c r="H15" s="136">
        <f t="shared" si="0"/>
        <v>0.46974333333333335</v>
      </c>
    </row>
    <row r="16" spans="1:8" ht="12.75">
      <c r="A16" s="8"/>
      <c r="B16" s="19" t="s">
        <v>353</v>
      </c>
      <c r="C16" s="10" t="s">
        <v>40</v>
      </c>
      <c r="D16" s="11"/>
      <c r="E16" s="13">
        <f>SUM(E17)</f>
        <v>0</v>
      </c>
      <c r="F16" s="126">
        <f>SUM(F17)</f>
        <v>26330</v>
      </c>
      <c r="G16" s="127">
        <f>SUM(G17)</f>
        <v>26329.02</v>
      </c>
      <c r="H16" s="135">
        <f t="shared" si="0"/>
        <v>0.9999627800987467</v>
      </c>
    </row>
    <row r="17" spans="1:8" ht="12.75">
      <c r="A17" s="8"/>
      <c r="B17" s="14"/>
      <c r="C17" s="15" t="s">
        <v>35</v>
      </c>
      <c r="D17" s="16">
        <v>4430</v>
      </c>
      <c r="E17" s="7"/>
      <c r="F17" s="114">
        <v>26330</v>
      </c>
      <c r="G17" s="117">
        <v>26329.02</v>
      </c>
      <c r="H17" s="136">
        <f>G17/F17</f>
        <v>0.9999627800987467</v>
      </c>
    </row>
    <row r="18" spans="1:8" ht="12.75">
      <c r="A18" s="3" t="s">
        <v>41</v>
      </c>
      <c r="B18" s="3"/>
      <c r="C18" s="5" t="s">
        <v>42</v>
      </c>
      <c r="D18" s="4"/>
      <c r="E18" s="6">
        <f aca="true" t="shared" si="1" ref="E18:G19">SUM(E19)</f>
        <v>500</v>
      </c>
      <c r="F18" s="6">
        <f t="shared" si="1"/>
        <v>500</v>
      </c>
      <c r="G18" s="115">
        <f t="shared" si="1"/>
        <v>339.06</v>
      </c>
      <c r="H18" s="134">
        <f t="shared" si="0"/>
        <v>0.6781200000000001</v>
      </c>
    </row>
    <row r="19" spans="1:8" ht="12.75">
      <c r="A19" s="137"/>
      <c r="B19" s="21" t="s">
        <v>43</v>
      </c>
      <c r="C19" s="22" t="s">
        <v>44</v>
      </c>
      <c r="D19" s="23"/>
      <c r="E19" s="13">
        <f t="shared" si="1"/>
        <v>500</v>
      </c>
      <c r="F19" s="13">
        <f t="shared" si="1"/>
        <v>500</v>
      </c>
      <c r="G19" s="118">
        <f t="shared" si="1"/>
        <v>339.06</v>
      </c>
      <c r="H19" s="135">
        <f t="shared" si="0"/>
        <v>0.6781200000000001</v>
      </c>
    </row>
    <row r="20" spans="1:8" ht="12.75">
      <c r="A20" s="8"/>
      <c r="B20" s="14"/>
      <c r="C20" s="20" t="s">
        <v>33</v>
      </c>
      <c r="D20" s="24">
        <v>4300</v>
      </c>
      <c r="E20" s="7">
        <v>500</v>
      </c>
      <c r="F20" s="114">
        <v>500</v>
      </c>
      <c r="G20" s="117">
        <v>339.06</v>
      </c>
      <c r="H20" s="136">
        <f t="shared" si="0"/>
        <v>0.6781200000000001</v>
      </c>
    </row>
    <row r="21" spans="1:8" ht="12.75">
      <c r="A21" s="4">
        <v>600</v>
      </c>
      <c r="B21" s="3"/>
      <c r="C21" s="5" t="s">
        <v>45</v>
      </c>
      <c r="D21" s="4"/>
      <c r="E21" s="6">
        <f>SUM(E22+E28+E44)</f>
        <v>34265640</v>
      </c>
      <c r="F21" s="6">
        <f>SUM(F22+F28+F44)</f>
        <v>33798192</v>
      </c>
      <c r="G21" s="115">
        <f>SUM(G22+G28+G44)</f>
        <v>33134002.240000002</v>
      </c>
      <c r="H21" s="134">
        <f t="shared" si="0"/>
        <v>0.9803483641965227</v>
      </c>
    </row>
    <row r="22" spans="1:8" ht="12.75">
      <c r="A22" s="137"/>
      <c r="B22" s="21">
        <v>60004</v>
      </c>
      <c r="C22" s="22" t="s">
        <v>46</v>
      </c>
      <c r="D22" s="23"/>
      <c r="E22" s="12">
        <f>SUM(E23:E27)</f>
        <v>8360527</v>
      </c>
      <c r="F22" s="12">
        <f>SUM(F23:F27)</f>
        <v>8372439</v>
      </c>
      <c r="G22" s="116">
        <f>SUM(G23:G27)</f>
        <v>8342834.859999999</v>
      </c>
      <c r="H22" s="135">
        <f t="shared" si="0"/>
        <v>0.9964640960656744</v>
      </c>
    </row>
    <row r="23" spans="1:8" ht="12.75">
      <c r="A23" s="8"/>
      <c r="B23" s="14"/>
      <c r="C23" s="20" t="s">
        <v>143</v>
      </c>
      <c r="D23" s="24">
        <v>2650</v>
      </c>
      <c r="E23" s="25">
        <v>3906527</v>
      </c>
      <c r="F23" s="114">
        <v>3906527</v>
      </c>
      <c r="G23" s="117">
        <v>3906387</v>
      </c>
      <c r="H23" s="136">
        <f t="shared" si="0"/>
        <v>0.9999641625413058</v>
      </c>
    </row>
    <row r="24" spans="1:8" ht="36">
      <c r="A24" s="8"/>
      <c r="B24" s="14"/>
      <c r="C24" s="20" t="s">
        <v>379</v>
      </c>
      <c r="D24" s="24">
        <v>6210</v>
      </c>
      <c r="E24" s="25">
        <v>30000</v>
      </c>
      <c r="F24" s="114">
        <v>30000</v>
      </c>
      <c r="G24" s="117">
        <v>30000</v>
      </c>
      <c r="H24" s="136">
        <f t="shared" si="0"/>
        <v>1</v>
      </c>
    </row>
    <row r="25" spans="1:8" ht="24">
      <c r="A25" s="8"/>
      <c r="B25" s="14"/>
      <c r="C25" s="20" t="s">
        <v>380</v>
      </c>
      <c r="D25" s="24">
        <v>6050</v>
      </c>
      <c r="E25" s="25"/>
      <c r="F25" s="114">
        <v>72000</v>
      </c>
      <c r="G25" s="117">
        <v>71999.76</v>
      </c>
      <c r="H25" s="136">
        <f t="shared" si="0"/>
        <v>0.9999966666666666</v>
      </c>
    </row>
    <row r="26" spans="1:8" ht="24">
      <c r="A26" s="8"/>
      <c r="B26" s="14"/>
      <c r="C26" s="20" t="s">
        <v>380</v>
      </c>
      <c r="D26" s="24">
        <v>6057</v>
      </c>
      <c r="E26" s="25"/>
      <c r="F26" s="114">
        <v>1506194</v>
      </c>
      <c r="G26" s="117">
        <v>1493824.58</v>
      </c>
      <c r="H26" s="136">
        <f t="shared" si="0"/>
        <v>0.9917876316065527</v>
      </c>
    </row>
    <row r="27" spans="1:8" ht="24">
      <c r="A27" s="8"/>
      <c r="B27" s="14"/>
      <c r="C27" s="20" t="s">
        <v>380</v>
      </c>
      <c r="D27" s="16">
        <v>6059</v>
      </c>
      <c r="E27" s="17">
        <v>4424000</v>
      </c>
      <c r="F27" s="114">
        <v>2857718</v>
      </c>
      <c r="G27" s="117">
        <v>2840623.52</v>
      </c>
      <c r="H27" s="136">
        <f t="shared" si="0"/>
        <v>0.9940181361491932</v>
      </c>
    </row>
    <row r="28" spans="1:8" ht="12.75">
      <c r="A28" s="24"/>
      <c r="B28" s="21">
        <v>60015</v>
      </c>
      <c r="C28" s="22" t="s">
        <v>48</v>
      </c>
      <c r="D28" s="23"/>
      <c r="E28" s="12">
        <f>SUM(E29:E43)-E29</f>
        <v>17990613</v>
      </c>
      <c r="F28" s="12">
        <f>SUM(F29:F43)-F29</f>
        <v>14616665</v>
      </c>
      <c r="G28" s="116">
        <f>SUM(G29:G43)-G29</f>
        <v>14132380.91</v>
      </c>
      <c r="H28" s="135">
        <f t="shared" si="0"/>
        <v>0.9668676753554932</v>
      </c>
    </row>
    <row r="29" spans="1:8" ht="12.75">
      <c r="A29" s="8"/>
      <c r="B29" s="14"/>
      <c r="C29" s="20" t="s">
        <v>49</v>
      </c>
      <c r="D29" s="29">
        <v>4300</v>
      </c>
      <c r="E29" s="81">
        <f>SUM(E30:E33)</f>
        <v>2340000</v>
      </c>
      <c r="F29" s="81">
        <f>SUM(F30:F33)</f>
        <v>2262000</v>
      </c>
      <c r="G29" s="119">
        <f>SUM(G30:G33)</f>
        <v>2251800.68</v>
      </c>
      <c r="H29" s="138">
        <f t="shared" si="0"/>
        <v>0.9954910167992927</v>
      </c>
    </row>
    <row r="30" spans="1:8" ht="12.75">
      <c r="A30" s="8"/>
      <c r="B30" s="14"/>
      <c r="C30" s="20" t="s">
        <v>50</v>
      </c>
      <c r="D30" s="24"/>
      <c r="E30" s="25">
        <v>1550000</v>
      </c>
      <c r="F30" s="114">
        <v>1300000</v>
      </c>
      <c r="G30" s="117">
        <v>1299979.41</v>
      </c>
      <c r="H30" s="136">
        <f t="shared" si="0"/>
        <v>0.9999841615384615</v>
      </c>
    </row>
    <row r="31" spans="1:8" ht="12.75">
      <c r="A31" s="8"/>
      <c r="B31" s="14"/>
      <c r="C31" s="20" t="s">
        <v>51</v>
      </c>
      <c r="D31" s="24"/>
      <c r="E31" s="25">
        <v>500000</v>
      </c>
      <c r="F31" s="114">
        <v>730000</v>
      </c>
      <c r="G31" s="117">
        <v>730000</v>
      </c>
      <c r="H31" s="136">
        <f t="shared" si="0"/>
        <v>1</v>
      </c>
    </row>
    <row r="32" spans="1:8" ht="12.75">
      <c r="A32" s="8"/>
      <c r="B32" s="14"/>
      <c r="C32" s="20" t="s">
        <v>52</v>
      </c>
      <c r="D32" s="24"/>
      <c r="E32" s="25">
        <v>250000</v>
      </c>
      <c r="F32" s="114">
        <v>195000</v>
      </c>
      <c r="G32" s="117">
        <v>189382.67</v>
      </c>
      <c r="H32" s="136">
        <f t="shared" si="0"/>
        <v>0.9711931794871795</v>
      </c>
    </row>
    <row r="33" spans="1:8" ht="12.75">
      <c r="A33" s="8"/>
      <c r="B33" s="14"/>
      <c r="C33" s="20" t="s">
        <v>53</v>
      </c>
      <c r="D33" s="24"/>
      <c r="E33" s="25">
        <v>40000</v>
      </c>
      <c r="F33" s="114">
        <v>37000</v>
      </c>
      <c r="G33" s="117">
        <v>32438.6</v>
      </c>
      <c r="H33" s="136">
        <f t="shared" si="0"/>
        <v>0.8767189189189188</v>
      </c>
    </row>
    <row r="34" spans="1:8" ht="12.75">
      <c r="A34" s="8"/>
      <c r="B34" s="14"/>
      <c r="C34" s="20" t="s">
        <v>54</v>
      </c>
      <c r="D34" s="24">
        <v>4260</v>
      </c>
      <c r="E34" s="18">
        <v>62000</v>
      </c>
      <c r="F34" s="114">
        <v>62000</v>
      </c>
      <c r="G34" s="117">
        <v>60191.56</v>
      </c>
      <c r="H34" s="136">
        <f t="shared" si="0"/>
        <v>0.9708316129032257</v>
      </c>
    </row>
    <row r="35" spans="1:8" ht="12.75">
      <c r="A35" s="8"/>
      <c r="B35" s="14"/>
      <c r="C35" s="20" t="s">
        <v>178</v>
      </c>
      <c r="D35" s="24">
        <v>4170</v>
      </c>
      <c r="E35" s="18">
        <v>50000</v>
      </c>
      <c r="F35" s="114"/>
      <c r="G35" s="117"/>
      <c r="H35" s="136" t="e">
        <f t="shared" si="0"/>
        <v>#DIV/0!</v>
      </c>
    </row>
    <row r="36" spans="1:8" ht="12.75">
      <c r="A36" s="8"/>
      <c r="B36" s="14"/>
      <c r="C36" s="20" t="s">
        <v>32</v>
      </c>
      <c r="D36" s="24">
        <v>4270</v>
      </c>
      <c r="E36" s="18">
        <v>850000</v>
      </c>
      <c r="F36" s="114">
        <v>503797</v>
      </c>
      <c r="G36" s="117">
        <v>503796.16</v>
      </c>
      <c r="H36" s="136">
        <f t="shared" si="0"/>
        <v>0.9999983326617665</v>
      </c>
    </row>
    <row r="37" spans="1:8" ht="24">
      <c r="A37" s="8"/>
      <c r="B37" s="14"/>
      <c r="C37" s="20" t="s">
        <v>246</v>
      </c>
      <c r="D37" s="24">
        <v>4390</v>
      </c>
      <c r="E37" s="18">
        <v>20000</v>
      </c>
      <c r="F37" s="114">
        <v>20000</v>
      </c>
      <c r="G37" s="117">
        <v>17331.3</v>
      </c>
      <c r="H37" s="136">
        <f t="shared" si="0"/>
        <v>0.8665649999999999</v>
      </c>
    </row>
    <row r="38" spans="1:8" ht="24">
      <c r="A38" s="8"/>
      <c r="B38" s="14"/>
      <c r="C38" s="15" t="s">
        <v>381</v>
      </c>
      <c r="D38" s="24">
        <v>6050</v>
      </c>
      <c r="E38" s="25">
        <v>700000</v>
      </c>
      <c r="F38" s="114">
        <v>100000</v>
      </c>
      <c r="G38" s="117">
        <v>69286.25</v>
      </c>
      <c r="H38" s="136">
        <f t="shared" si="0"/>
        <v>0.6928625</v>
      </c>
    </row>
    <row r="39" spans="1:8" ht="60">
      <c r="A39" s="8"/>
      <c r="B39" s="14"/>
      <c r="C39" s="15" t="s">
        <v>382</v>
      </c>
      <c r="D39" s="24">
        <v>6050</v>
      </c>
      <c r="E39" s="25"/>
      <c r="F39" s="114">
        <v>241000</v>
      </c>
      <c r="G39" s="117">
        <v>118804.38</v>
      </c>
      <c r="H39" s="136">
        <f t="shared" si="0"/>
        <v>0.49296423236514525</v>
      </c>
    </row>
    <row r="40" spans="1:8" ht="60">
      <c r="A40" s="8"/>
      <c r="B40" s="14"/>
      <c r="C40" s="15" t="s">
        <v>382</v>
      </c>
      <c r="D40" s="24">
        <v>6057</v>
      </c>
      <c r="E40" s="25"/>
      <c r="F40" s="114">
        <v>6828560</v>
      </c>
      <c r="G40" s="117">
        <v>6635816.85</v>
      </c>
      <c r="H40" s="136">
        <f t="shared" si="0"/>
        <v>0.9717739684501564</v>
      </c>
    </row>
    <row r="41" spans="1:8" ht="60">
      <c r="A41" s="8"/>
      <c r="B41" s="14"/>
      <c r="C41" s="15" t="s">
        <v>382</v>
      </c>
      <c r="D41" s="24">
        <v>6059</v>
      </c>
      <c r="E41" s="25">
        <v>10448613</v>
      </c>
      <c r="F41" s="114">
        <v>4376823</v>
      </c>
      <c r="G41" s="117">
        <v>4252868.73</v>
      </c>
      <c r="H41" s="136">
        <f t="shared" si="0"/>
        <v>0.9716793962195868</v>
      </c>
    </row>
    <row r="42" spans="1:8" ht="24">
      <c r="A42" s="8"/>
      <c r="B42" s="14"/>
      <c r="C42" s="15" t="s">
        <v>418</v>
      </c>
      <c r="D42" s="24">
        <v>6050</v>
      </c>
      <c r="E42" s="25"/>
      <c r="F42" s="114">
        <v>222485</v>
      </c>
      <c r="G42" s="117">
        <v>222485</v>
      </c>
      <c r="H42" s="136">
        <f t="shared" si="0"/>
        <v>1</v>
      </c>
    </row>
    <row r="43" spans="1:8" ht="12.75">
      <c r="A43" s="8"/>
      <c r="B43" s="14"/>
      <c r="C43" s="15" t="s">
        <v>318</v>
      </c>
      <c r="D43" s="24">
        <v>6050</v>
      </c>
      <c r="E43" s="25">
        <v>3520000</v>
      </c>
      <c r="F43" s="114"/>
      <c r="G43" s="117"/>
      <c r="H43" s="136"/>
    </row>
    <row r="44" spans="1:8" ht="12.75">
      <c r="A44" s="24"/>
      <c r="B44" s="21">
        <v>60016</v>
      </c>
      <c r="C44" s="22" t="s">
        <v>55</v>
      </c>
      <c r="D44" s="23"/>
      <c r="E44" s="12">
        <f>SUM(E45:E58)-E45-E49</f>
        <v>7914500</v>
      </c>
      <c r="F44" s="12">
        <f>SUM(F45:F58)-F45-F49</f>
        <v>10809088</v>
      </c>
      <c r="G44" s="116">
        <f>SUM(G45:G58)-G45-G49</f>
        <v>10658786.47</v>
      </c>
      <c r="H44" s="135">
        <f t="shared" si="0"/>
        <v>0.9860948925570779</v>
      </c>
    </row>
    <row r="45" spans="1:8" ht="12.75">
      <c r="A45" s="139"/>
      <c r="B45" s="30"/>
      <c r="C45" s="20" t="s">
        <v>33</v>
      </c>
      <c r="D45" s="26">
        <v>4300</v>
      </c>
      <c r="E45" s="81">
        <f>SUM(E46:E48)</f>
        <v>1402000</v>
      </c>
      <c r="F45" s="81">
        <f>SUM(F46:F48)</f>
        <v>1708203</v>
      </c>
      <c r="G45" s="119">
        <f>SUM(G46:G48)</f>
        <v>1701434.99</v>
      </c>
      <c r="H45" s="138">
        <f t="shared" si="0"/>
        <v>0.9960379357722706</v>
      </c>
    </row>
    <row r="46" spans="1:8" ht="12.75">
      <c r="A46" s="8"/>
      <c r="B46" s="14"/>
      <c r="C46" s="20" t="s">
        <v>56</v>
      </c>
      <c r="D46" s="24"/>
      <c r="E46" s="25">
        <v>800000</v>
      </c>
      <c r="F46" s="114">
        <v>896203</v>
      </c>
      <c r="G46" s="117">
        <v>896203</v>
      </c>
      <c r="H46" s="136">
        <f t="shared" si="0"/>
        <v>1</v>
      </c>
    </row>
    <row r="47" spans="1:8" ht="12.75">
      <c r="A47" s="8"/>
      <c r="B47" s="14"/>
      <c r="C47" s="20" t="s">
        <v>51</v>
      </c>
      <c r="D47" s="24"/>
      <c r="E47" s="25">
        <v>520000</v>
      </c>
      <c r="F47" s="114">
        <v>740000</v>
      </c>
      <c r="G47" s="117">
        <v>740000</v>
      </c>
      <c r="H47" s="136">
        <f t="shared" si="0"/>
        <v>1</v>
      </c>
    </row>
    <row r="48" spans="1:8" ht="12.75">
      <c r="A48" s="8"/>
      <c r="B48" s="14"/>
      <c r="C48" s="20" t="s">
        <v>52</v>
      </c>
      <c r="D48" s="24"/>
      <c r="E48" s="25">
        <v>82000</v>
      </c>
      <c r="F48" s="114">
        <v>72000</v>
      </c>
      <c r="G48" s="117">
        <v>65231.99</v>
      </c>
      <c r="H48" s="136">
        <f t="shared" si="0"/>
        <v>0.9059998611111111</v>
      </c>
    </row>
    <row r="49" spans="1:8" ht="12.75">
      <c r="A49" s="8"/>
      <c r="B49" s="14"/>
      <c r="C49" s="20" t="s">
        <v>47</v>
      </c>
      <c r="D49" s="26">
        <v>6050</v>
      </c>
      <c r="E49" s="81">
        <f>SUM(E50:E56)</f>
        <v>6081900</v>
      </c>
      <c r="F49" s="81">
        <f>SUM(F50:F56)</f>
        <v>8370285</v>
      </c>
      <c r="G49" s="119">
        <f>SUM(G50:G56)</f>
        <v>8241058.1</v>
      </c>
      <c r="H49" s="138">
        <f>G49/F49</f>
        <v>0.984561230591312</v>
      </c>
    </row>
    <row r="50" spans="1:8" ht="24">
      <c r="A50" s="140"/>
      <c r="B50" s="14"/>
      <c r="C50" s="20" t="s">
        <v>10</v>
      </c>
      <c r="D50" s="24"/>
      <c r="E50" s="25">
        <v>500000</v>
      </c>
      <c r="F50" s="114">
        <v>178000</v>
      </c>
      <c r="G50" s="117">
        <v>143080.47</v>
      </c>
      <c r="H50" s="136">
        <f t="shared" si="0"/>
        <v>0.8038228651685393</v>
      </c>
    </row>
    <row r="51" spans="1:8" ht="12.75">
      <c r="A51" s="140"/>
      <c r="B51" s="14"/>
      <c r="C51" s="20" t="s">
        <v>319</v>
      </c>
      <c r="D51" s="24"/>
      <c r="E51" s="25">
        <v>500000</v>
      </c>
      <c r="F51" s="114">
        <v>200000</v>
      </c>
      <c r="G51" s="117">
        <v>190814.69</v>
      </c>
      <c r="H51" s="136">
        <f t="shared" si="0"/>
        <v>0.95407345</v>
      </c>
    </row>
    <row r="52" spans="1:8" ht="12.75">
      <c r="A52" s="140"/>
      <c r="B52" s="14"/>
      <c r="C52" s="20" t="s">
        <v>383</v>
      </c>
      <c r="D52" s="24"/>
      <c r="E52" s="25">
        <v>2500000</v>
      </c>
      <c r="F52" s="114">
        <v>2130357</v>
      </c>
      <c r="G52" s="117">
        <v>2058763.01</v>
      </c>
      <c r="H52" s="136">
        <f t="shared" si="0"/>
        <v>0.966393430772401</v>
      </c>
    </row>
    <row r="53" spans="1:8" ht="12.75">
      <c r="A53" s="140"/>
      <c r="B53" s="14"/>
      <c r="C53" s="20" t="s">
        <v>288</v>
      </c>
      <c r="D53" s="24"/>
      <c r="E53" s="25">
        <v>2581900</v>
      </c>
      <c r="F53" s="114">
        <v>1567189</v>
      </c>
      <c r="G53" s="117">
        <v>1565450.97</v>
      </c>
      <c r="H53" s="136">
        <f t="shared" si="0"/>
        <v>0.9988909888979568</v>
      </c>
    </row>
    <row r="54" spans="1:8" ht="12.75">
      <c r="A54" s="140"/>
      <c r="B54" s="14"/>
      <c r="C54" s="20" t="s">
        <v>354</v>
      </c>
      <c r="D54" s="24"/>
      <c r="E54" s="25"/>
      <c r="F54" s="114">
        <v>3760171</v>
      </c>
      <c r="G54" s="117">
        <v>3760017.49</v>
      </c>
      <c r="H54" s="136">
        <f t="shared" si="0"/>
        <v>0.9999591747290217</v>
      </c>
    </row>
    <row r="55" spans="1:8" ht="24">
      <c r="A55" s="140"/>
      <c r="B55" s="14"/>
      <c r="C55" s="20" t="s">
        <v>355</v>
      </c>
      <c r="D55" s="24"/>
      <c r="E55" s="25"/>
      <c r="F55" s="114">
        <v>44000</v>
      </c>
      <c r="G55" s="117">
        <v>32940</v>
      </c>
      <c r="H55" s="136">
        <f t="shared" si="0"/>
        <v>0.7486363636363637</v>
      </c>
    </row>
    <row r="56" spans="1:8" ht="12.75">
      <c r="A56" s="140"/>
      <c r="B56" s="14"/>
      <c r="C56" s="20" t="s">
        <v>356</v>
      </c>
      <c r="D56" s="24"/>
      <c r="E56" s="25"/>
      <c r="F56" s="114">
        <v>490568</v>
      </c>
      <c r="G56" s="117">
        <v>489991.47</v>
      </c>
      <c r="H56" s="136">
        <f t="shared" si="0"/>
        <v>0.9988247704701488</v>
      </c>
    </row>
    <row r="57" spans="1:8" ht="12.75">
      <c r="A57" s="140"/>
      <c r="B57" s="14"/>
      <c r="C57" s="20" t="s">
        <v>32</v>
      </c>
      <c r="D57" s="24">
        <v>4270</v>
      </c>
      <c r="E57" s="25">
        <v>370000</v>
      </c>
      <c r="F57" s="114">
        <v>670000</v>
      </c>
      <c r="G57" s="117">
        <v>658422.38</v>
      </c>
      <c r="H57" s="136">
        <f t="shared" si="0"/>
        <v>0.9827199701492537</v>
      </c>
    </row>
    <row r="58" spans="1:8" ht="24">
      <c r="A58" s="8"/>
      <c r="B58" s="14"/>
      <c r="C58" s="20" t="s">
        <v>153</v>
      </c>
      <c r="D58" s="24">
        <v>4430</v>
      </c>
      <c r="E58" s="18">
        <v>60600</v>
      </c>
      <c r="F58" s="114">
        <v>60600</v>
      </c>
      <c r="G58" s="117">
        <v>57871</v>
      </c>
      <c r="H58" s="136">
        <f t="shared" si="0"/>
        <v>0.95496699669967</v>
      </c>
    </row>
    <row r="59" spans="1:8" ht="12.75">
      <c r="A59" s="4">
        <v>630</v>
      </c>
      <c r="B59" s="3"/>
      <c r="C59" s="5" t="s">
        <v>57</v>
      </c>
      <c r="D59" s="4"/>
      <c r="E59" s="6">
        <f>SUM(E60+E64)</f>
        <v>33223431</v>
      </c>
      <c r="F59" s="6">
        <f>SUM(F60+F64)</f>
        <v>34813331</v>
      </c>
      <c r="G59" s="115">
        <f>SUM(G60+G64)</f>
        <v>32306443.060000002</v>
      </c>
      <c r="H59" s="134">
        <f t="shared" si="0"/>
        <v>0.9279905752195905</v>
      </c>
    </row>
    <row r="60" spans="1:8" ht="12.75">
      <c r="A60" s="24"/>
      <c r="B60" s="21">
        <v>63003</v>
      </c>
      <c r="C60" s="22" t="s">
        <v>58</v>
      </c>
      <c r="D60" s="23"/>
      <c r="E60" s="12">
        <f>SUM(E61:E63)</f>
        <v>1471800</v>
      </c>
      <c r="F60" s="12">
        <f>SUM(F61:F63)</f>
        <v>351148</v>
      </c>
      <c r="G60" s="116">
        <f>SUM(G61:G63)</f>
        <v>126971.8</v>
      </c>
      <c r="H60" s="135">
        <f t="shared" si="0"/>
        <v>0.3615905544101063</v>
      </c>
    </row>
    <row r="61" spans="1:8" ht="36">
      <c r="A61" s="8"/>
      <c r="B61" s="14"/>
      <c r="C61" s="20" t="s">
        <v>203</v>
      </c>
      <c r="D61" s="24">
        <v>2820</v>
      </c>
      <c r="E61" s="31">
        <v>71800</v>
      </c>
      <c r="F61" s="114">
        <v>71800</v>
      </c>
      <c r="G61" s="117">
        <v>71800</v>
      </c>
      <c r="H61" s="136">
        <f t="shared" si="0"/>
        <v>1</v>
      </c>
    </row>
    <row r="62" spans="1:8" ht="12.75">
      <c r="A62" s="8"/>
      <c r="B62" s="14"/>
      <c r="C62" s="20" t="s">
        <v>339</v>
      </c>
      <c r="D62" s="24">
        <v>6059</v>
      </c>
      <c r="E62" s="31"/>
      <c r="F62" s="114">
        <v>200636</v>
      </c>
      <c r="G62" s="117"/>
      <c r="H62" s="136"/>
    </row>
    <row r="63" spans="1:8" ht="12.75">
      <c r="A63" s="8"/>
      <c r="B63" s="14"/>
      <c r="C63" s="20" t="s">
        <v>339</v>
      </c>
      <c r="D63" s="24">
        <v>6050</v>
      </c>
      <c r="E63" s="25">
        <v>1400000</v>
      </c>
      <c r="F63" s="114">
        <v>78712</v>
      </c>
      <c r="G63" s="117">
        <v>55171.8</v>
      </c>
      <c r="H63" s="136">
        <f t="shared" si="0"/>
        <v>0.7009325134668157</v>
      </c>
    </row>
    <row r="64" spans="1:8" ht="12.75">
      <c r="A64" s="8"/>
      <c r="B64" s="19" t="s">
        <v>308</v>
      </c>
      <c r="C64" s="10" t="s">
        <v>40</v>
      </c>
      <c r="D64" s="11"/>
      <c r="E64" s="12">
        <f>SUM(E65:E73)</f>
        <v>31751631</v>
      </c>
      <c r="F64" s="12">
        <f>SUM(F65:F73)</f>
        <v>34462183</v>
      </c>
      <c r="G64" s="116">
        <f>SUM(G65:G73)</f>
        <v>32179471.26</v>
      </c>
      <c r="H64" s="135">
        <f t="shared" si="0"/>
        <v>0.933761835691024</v>
      </c>
    </row>
    <row r="65" spans="1:8" ht="12.75">
      <c r="A65" s="8"/>
      <c r="B65" s="95"/>
      <c r="C65" s="20" t="s">
        <v>309</v>
      </c>
      <c r="D65" s="16">
        <v>6057</v>
      </c>
      <c r="E65" s="17"/>
      <c r="F65" s="17">
        <v>7449250</v>
      </c>
      <c r="G65" s="128">
        <v>6328495.31</v>
      </c>
      <c r="H65" s="136">
        <f t="shared" si="0"/>
        <v>0.8495479826828204</v>
      </c>
    </row>
    <row r="66" spans="1:8" ht="12.75">
      <c r="A66" s="8"/>
      <c r="B66" s="14"/>
      <c r="C66" s="20" t="s">
        <v>309</v>
      </c>
      <c r="D66" s="24">
        <v>6058</v>
      </c>
      <c r="E66" s="7">
        <v>7320000</v>
      </c>
      <c r="F66" s="114"/>
      <c r="G66" s="117"/>
      <c r="H66" s="136"/>
    </row>
    <row r="67" spans="1:8" ht="12.75">
      <c r="A67" s="8"/>
      <c r="B67" s="14"/>
      <c r="C67" s="20" t="s">
        <v>309</v>
      </c>
      <c r="D67" s="24">
        <v>6059</v>
      </c>
      <c r="E67" s="7">
        <v>7320000</v>
      </c>
      <c r="F67" s="114">
        <v>9451018</v>
      </c>
      <c r="G67" s="117">
        <v>8451017.83</v>
      </c>
      <c r="H67" s="136">
        <f t="shared" si="0"/>
        <v>0.8941912744214433</v>
      </c>
    </row>
    <row r="68" spans="1:8" ht="12.75">
      <c r="A68" s="8"/>
      <c r="B68" s="14"/>
      <c r="C68" s="20" t="s">
        <v>309</v>
      </c>
      <c r="D68" s="24">
        <v>6050</v>
      </c>
      <c r="E68" s="7"/>
      <c r="F68" s="114">
        <v>5000</v>
      </c>
      <c r="G68" s="117">
        <v>5000</v>
      </c>
      <c r="H68" s="136">
        <f t="shared" si="0"/>
        <v>1</v>
      </c>
    </row>
    <row r="69" spans="1:8" ht="12.75">
      <c r="A69" s="8"/>
      <c r="B69" s="14"/>
      <c r="C69" s="20" t="s">
        <v>310</v>
      </c>
      <c r="D69" s="24">
        <v>6057</v>
      </c>
      <c r="E69" s="7"/>
      <c r="F69" s="114">
        <v>6304887</v>
      </c>
      <c r="G69" s="117">
        <v>6304886.03</v>
      </c>
      <c r="H69" s="136">
        <f t="shared" si="0"/>
        <v>0.9999998461510888</v>
      </c>
    </row>
    <row r="70" spans="1:8" ht="12.75">
      <c r="A70" s="8"/>
      <c r="B70" s="14"/>
      <c r="C70" s="20" t="s">
        <v>310</v>
      </c>
      <c r="D70" s="24">
        <v>6058</v>
      </c>
      <c r="E70" s="7">
        <v>6229631</v>
      </c>
      <c r="F70" s="114"/>
      <c r="G70" s="117"/>
      <c r="H70" s="136"/>
    </row>
    <row r="71" spans="1:8" ht="12.75">
      <c r="A71" s="8"/>
      <c r="B71" s="14"/>
      <c r="C71" s="20" t="s">
        <v>310</v>
      </c>
      <c r="D71" s="24">
        <v>6059</v>
      </c>
      <c r="E71" s="7">
        <v>10882000</v>
      </c>
      <c r="F71" s="114">
        <v>10806744</v>
      </c>
      <c r="G71" s="117">
        <v>10660730.11</v>
      </c>
      <c r="H71" s="136">
        <f t="shared" si="0"/>
        <v>0.9864886324687621</v>
      </c>
    </row>
    <row r="72" spans="1:8" ht="12.75">
      <c r="A72" s="8"/>
      <c r="B72" s="14"/>
      <c r="C72" s="20" t="s">
        <v>310</v>
      </c>
      <c r="D72" s="24">
        <v>6050</v>
      </c>
      <c r="E72" s="7"/>
      <c r="F72" s="114">
        <v>420000</v>
      </c>
      <c r="G72" s="117">
        <v>404057.98</v>
      </c>
      <c r="H72" s="136">
        <f t="shared" si="0"/>
        <v>0.9620428095238095</v>
      </c>
    </row>
    <row r="73" spans="1:8" ht="24">
      <c r="A73" s="8"/>
      <c r="B73" s="14"/>
      <c r="C73" s="152" t="s">
        <v>419</v>
      </c>
      <c r="D73" s="24">
        <v>4560</v>
      </c>
      <c r="E73" s="7"/>
      <c r="F73" s="114">
        <v>25284</v>
      </c>
      <c r="G73" s="117">
        <v>25284</v>
      </c>
      <c r="H73" s="136">
        <f t="shared" si="0"/>
        <v>1</v>
      </c>
    </row>
    <row r="74" spans="1:8" ht="12.75">
      <c r="A74" s="4">
        <v>700</v>
      </c>
      <c r="B74" s="3"/>
      <c r="C74" s="5" t="s">
        <v>59</v>
      </c>
      <c r="D74" s="4"/>
      <c r="E74" s="6">
        <f>SUM(E75+E78+E90)</f>
        <v>4729080</v>
      </c>
      <c r="F74" s="6">
        <f>SUM(F75+F78+F90)</f>
        <v>5176280</v>
      </c>
      <c r="G74" s="115">
        <f>SUM(G75+G78+G90)</f>
        <v>5077405.35</v>
      </c>
      <c r="H74" s="134">
        <f t="shared" si="0"/>
        <v>0.980898512058853</v>
      </c>
    </row>
    <row r="75" spans="1:8" ht="12.75">
      <c r="A75" s="24"/>
      <c r="B75" s="21">
        <v>70004</v>
      </c>
      <c r="C75" s="22" t="s">
        <v>164</v>
      </c>
      <c r="D75" s="23"/>
      <c r="E75" s="12">
        <f>SUM(E76:E77)</f>
        <v>1659000</v>
      </c>
      <c r="F75" s="12">
        <f>SUM(F76:F77)</f>
        <v>1659000</v>
      </c>
      <c r="G75" s="116">
        <f>SUM(G76:G77)</f>
        <v>1659000</v>
      </c>
      <c r="H75" s="135">
        <f t="shared" si="0"/>
        <v>1</v>
      </c>
    </row>
    <row r="76" spans="1:8" ht="12.75">
      <c r="A76" s="8"/>
      <c r="B76" s="14"/>
      <c r="C76" s="20" t="s">
        <v>143</v>
      </c>
      <c r="D76" s="24">
        <v>2650</v>
      </c>
      <c r="E76" s="7">
        <v>1159000</v>
      </c>
      <c r="F76" s="114">
        <v>1159000</v>
      </c>
      <c r="G76" s="117">
        <v>1159000</v>
      </c>
      <c r="H76" s="136">
        <f t="shared" si="0"/>
        <v>1</v>
      </c>
    </row>
    <row r="77" spans="1:8" ht="48">
      <c r="A77" s="8"/>
      <c r="B77" s="14"/>
      <c r="C77" s="20" t="s">
        <v>384</v>
      </c>
      <c r="D77" s="24">
        <v>6210</v>
      </c>
      <c r="E77" s="7">
        <v>500000</v>
      </c>
      <c r="F77" s="114">
        <v>500000</v>
      </c>
      <c r="G77" s="117">
        <v>500000</v>
      </c>
      <c r="H77" s="136">
        <f t="shared" si="0"/>
        <v>1</v>
      </c>
    </row>
    <row r="78" spans="1:8" ht="12.75">
      <c r="A78" s="24"/>
      <c r="B78" s="21">
        <v>70005</v>
      </c>
      <c r="C78" s="22" t="s">
        <v>60</v>
      </c>
      <c r="D78" s="23"/>
      <c r="E78" s="12">
        <f>SUM(E79:E89)-E79</f>
        <v>2070080</v>
      </c>
      <c r="F78" s="12">
        <f>SUM(F79:F89)-F79</f>
        <v>2517280</v>
      </c>
      <c r="G78" s="116">
        <f>SUM(G79:G89)-G79</f>
        <v>2418405.37</v>
      </c>
      <c r="H78" s="135">
        <f t="shared" si="0"/>
        <v>0.9607216400241531</v>
      </c>
    </row>
    <row r="79" spans="1:8" ht="12.75">
      <c r="A79" s="139"/>
      <c r="B79" s="30"/>
      <c r="C79" s="20" t="s">
        <v>193</v>
      </c>
      <c r="D79" s="26">
        <v>4300</v>
      </c>
      <c r="E79" s="27">
        <f>SUM(E80:E80)</f>
        <v>1508180</v>
      </c>
      <c r="F79" s="27">
        <f>SUM(F80:F80)</f>
        <v>2362418</v>
      </c>
      <c r="G79" s="120">
        <f>SUM(G80:G80)</f>
        <v>2353088.05</v>
      </c>
      <c r="H79" s="138">
        <f t="shared" si="0"/>
        <v>0.9960506777378092</v>
      </c>
    </row>
    <row r="80" spans="1:8" ht="12.75">
      <c r="A80" s="8"/>
      <c r="B80" s="14"/>
      <c r="C80" s="20" t="s">
        <v>241</v>
      </c>
      <c r="D80" s="24"/>
      <c r="E80" s="7">
        <v>1508180</v>
      </c>
      <c r="F80" s="114">
        <v>2362418</v>
      </c>
      <c r="G80" s="117">
        <v>2353088.05</v>
      </c>
      <c r="H80" s="136">
        <f t="shared" si="0"/>
        <v>0.9960506777378092</v>
      </c>
    </row>
    <row r="81" spans="1:8" ht="12.75">
      <c r="A81" s="8"/>
      <c r="B81" s="14"/>
      <c r="C81" s="20" t="s">
        <v>2</v>
      </c>
      <c r="D81" s="24">
        <v>4430</v>
      </c>
      <c r="E81" s="18">
        <v>1900</v>
      </c>
      <c r="F81" s="114">
        <v>1900</v>
      </c>
      <c r="G81" s="117">
        <v>1583.58</v>
      </c>
      <c r="H81" s="136">
        <f t="shared" si="0"/>
        <v>0.8334631578947368</v>
      </c>
    </row>
    <row r="82" spans="1:8" ht="12.75">
      <c r="A82" s="8"/>
      <c r="B82" s="14"/>
      <c r="C82" s="20" t="s">
        <v>385</v>
      </c>
      <c r="D82" s="24">
        <v>4170</v>
      </c>
      <c r="E82" s="25">
        <v>300000</v>
      </c>
      <c r="F82" s="114">
        <v>35522</v>
      </c>
      <c r="G82" s="117">
        <v>6700</v>
      </c>
      <c r="H82" s="136">
        <f t="shared" si="0"/>
        <v>0.18861550588367773</v>
      </c>
    </row>
    <row r="83" spans="1:8" ht="12.75">
      <c r="A83" s="8"/>
      <c r="B83" s="14"/>
      <c r="C83" s="20" t="s">
        <v>31</v>
      </c>
      <c r="D83" s="24">
        <v>4260</v>
      </c>
      <c r="E83" s="25">
        <v>10000</v>
      </c>
      <c r="F83" s="114">
        <v>37625</v>
      </c>
      <c r="G83" s="117">
        <v>28640.46</v>
      </c>
      <c r="H83" s="136">
        <f t="shared" si="0"/>
        <v>0.7612082392026578</v>
      </c>
    </row>
    <row r="84" spans="1:8" ht="12.75">
      <c r="A84" s="8"/>
      <c r="B84" s="14"/>
      <c r="C84" s="20" t="s">
        <v>29</v>
      </c>
      <c r="D84" s="24">
        <v>4110</v>
      </c>
      <c r="E84" s="25"/>
      <c r="F84" s="114">
        <v>411</v>
      </c>
      <c r="G84" s="117">
        <v>410.14</v>
      </c>
      <c r="H84" s="136">
        <f t="shared" si="0"/>
        <v>0.9979075425790754</v>
      </c>
    </row>
    <row r="85" spans="1:8" ht="12.75">
      <c r="A85" s="8"/>
      <c r="B85" s="14"/>
      <c r="C85" s="20" t="s">
        <v>73</v>
      </c>
      <c r="D85" s="24">
        <v>4120</v>
      </c>
      <c r="E85" s="25"/>
      <c r="F85" s="114">
        <v>67</v>
      </c>
      <c r="G85" s="117">
        <v>66.16</v>
      </c>
      <c r="H85" s="136">
        <f t="shared" si="0"/>
        <v>0.9874626865671642</v>
      </c>
    </row>
    <row r="86" spans="1:8" ht="12.75">
      <c r="A86" s="8"/>
      <c r="B86" s="14"/>
      <c r="C86" s="20" t="s">
        <v>61</v>
      </c>
      <c r="D86" s="24">
        <v>4210</v>
      </c>
      <c r="E86" s="25"/>
      <c r="F86" s="114">
        <v>42</v>
      </c>
      <c r="G86" s="117">
        <v>41.99</v>
      </c>
      <c r="H86" s="136">
        <f t="shared" si="0"/>
        <v>0.9997619047619049</v>
      </c>
    </row>
    <row r="87" spans="1:8" ht="12.75">
      <c r="A87" s="8"/>
      <c r="B87" s="14"/>
      <c r="C87" s="20" t="s">
        <v>74</v>
      </c>
      <c r="D87" s="24">
        <v>4530</v>
      </c>
      <c r="E87" s="25"/>
      <c r="F87" s="114">
        <v>21520</v>
      </c>
      <c r="G87" s="117"/>
      <c r="H87" s="136">
        <f t="shared" si="0"/>
        <v>0</v>
      </c>
    </row>
    <row r="88" spans="1:8" ht="24">
      <c r="A88" s="8"/>
      <c r="B88" s="14"/>
      <c r="C88" s="20" t="s">
        <v>233</v>
      </c>
      <c r="D88" s="24">
        <v>4750</v>
      </c>
      <c r="E88" s="25"/>
      <c r="F88" s="114">
        <v>6100</v>
      </c>
      <c r="G88" s="117">
        <v>6100</v>
      </c>
      <c r="H88" s="136">
        <f t="shared" si="0"/>
        <v>1</v>
      </c>
    </row>
    <row r="89" spans="1:8" ht="12.75">
      <c r="A89" s="8"/>
      <c r="B89" s="14"/>
      <c r="C89" s="20" t="s">
        <v>224</v>
      </c>
      <c r="D89" s="24">
        <v>4610</v>
      </c>
      <c r="E89" s="25">
        <v>250000</v>
      </c>
      <c r="F89" s="114">
        <v>51675</v>
      </c>
      <c r="G89" s="117">
        <v>21774.99</v>
      </c>
      <c r="H89" s="136">
        <f t="shared" si="0"/>
        <v>0.42138345428156754</v>
      </c>
    </row>
    <row r="90" spans="1:8" ht="12.75">
      <c r="A90" s="8"/>
      <c r="B90" s="19" t="s">
        <v>333</v>
      </c>
      <c r="C90" s="10" t="s">
        <v>40</v>
      </c>
      <c r="D90" s="11"/>
      <c r="E90" s="12">
        <f>SUM(E91)</f>
        <v>1000000</v>
      </c>
      <c r="F90" s="12">
        <f>SUM(F91)</f>
        <v>1000000</v>
      </c>
      <c r="G90" s="116">
        <f>SUM(G91)</f>
        <v>999999.98</v>
      </c>
      <c r="H90" s="135">
        <f t="shared" si="0"/>
        <v>0.99999998</v>
      </c>
    </row>
    <row r="91" spans="1:8" ht="24">
      <c r="A91" s="8"/>
      <c r="B91" s="14"/>
      <c r="C91" s="20" t="s">
        <v>349</v>
      </c>
      <c r="D91" s="24">
        <v>6050</v>
      </c>
      <c r="E91" s="7">
        <v>1000000</v>
      </c>
      <c r="F91" s="114">
        <v>1000000</v>
      </c>
      <c r="G91" s="117">
        <v>999999.98</v>
      </c>
      <c r="H91" s="136">
        <f t="shared" si="0"/>
        <v>0.99999998</v>
      </c>
    </row>
    <row r="92" spans="1:8" ht="12.75">
      <c r="A92" s="4">
        <v>710</v>
      </c>
      <c r="B92" s="3"/>
      <c r="C92" s="5" t="s">
        <v>62</v>
      </c>
      <c r="D92" s="4"/>
      <c r="E92" s="6">
        <f>SUM(E93+E96+E98+E100+E117+E120)</f>
        <v>848920</v>
      </c>
      <c r="F92" s="6">
        <f>SUM(F93+F96+F98+F100+F117+F120)</f>
        <v>798955</v>
      </c>
      <c r="G92" s="115">
        <f>SUM(G93+G96+G98+G100+G117+G120)</f>
        <v>692537</v>
      </c>
      <c r="H92" s="134">
        <f t="shared" si="0"/>
        <v>0.8668035120876645</v>
      </c>
    </row>
    <row r="93" spans="1:8" ht="12.75">
      <c r="A93" s="24"/>
      <c r="B93" s="21">
        <v>71004</v>
      </c>
      <c r="C93" s="22" t="s">
        <v>63</v>
      </c>
      <c r="D93" s="23"/>
      <c r="E93" s="12">
        <f>SUM(E94:E95)</f>
        <v>457920</v>
      </c>
      <c r="F93" s="12">
        <f>SUM(F94:F95)</f>
        <v>377920</v>
      </c>
      <c r="G93" s="116">
        <f>SUM(G94:G95)</f>
        <v>271749.4</v>
      </c>
      <c r="H93" s="135">
        <f t="shared" si="0"/>
        <v>0.7190659398814565</v>
      </c>
    </row>
    <row r="94" spans="1:8" ht="12.75">
      <c r="A94" s="8"/>
      <c r="B94" s="14"/>
      <c r="C94" s="20" t="s">
        <v>33</v>
      </c>
      <c r="D94" s="24">
        <v>4300</v>
      </c>
      <c r="E94" s="25">
        <v>442920</v>
      </c>
      <c r="F94" s="114">
        <v>362920</v>
      </c>
      <c r="G94" s="117">
        <v>267500.45</v>
      </c>
      <c r="H94" s="136">
        <f t="shared" si="0"/>
        <v>0.7370782817149786</v>
      </c>
    </row>
    <row r="95" spans="1:8" ht="12.75">
      <c r="A95" s="8"/>
      <c r="B95" s="14"/>
      <c r="C95" s="20" t="s">
        <v>385</v>
      </c>
      <c r="D95" s="24">
        <v>4170</v>
      </c>
      <c r="E95" s="18">
        <v>15000</v>
      </c>
      <c r="F95" s="114">
        <v>15000</v>
      </c>
      <c r="G95" s="117">
        <v>4248.95</v>
      </c>
      <c r="H95" s="136">
        <f t="shared" si="0"/>
        <v>0.2832633333333333</v>
      </c>
    </row>
    <row r="96" spans="1:8" ht="12.75">
      <c r="A96" s="24"/>
      <c r="B96" s="21">
        <v>71013</v>
      </c>
      <c r="C96" s="22" t="s">
        <v>65</v>
      </c>
      <c r="D96" s="23"/>
      <c r="E96" s="12">
        <f>SUM(E97:E97)</f>
        <v>80000</v>
      </c>
      <c r="F96" s="12">
        <f>SUM(F97:F97)</f>
        <v>80000</v>
      </c>
      <c r="G96" s="116">
        <f>SUM(G97:G97)</f>
        <v>79767.6</v>
      </c>
      <c r="H96" s="135">
        <f t="shared" si="0"/>
        <v>0.9970950000000001</v>
      </c>
    </row>
    <row r="97" spans="1:8" ht="12.75">
      <c r="A97" s="8"/>
      <c r="B97" s="14"/>
      <c r="C97" s="20" t="s">
        <v>33</v>
      </c>
      <c r="D97" s="24">
        <v>4300</v>
      </c>
      <c r="E97" s="7">
        <v>80000</v>
      </c>
      <c r="F97" s="114">
        <v>80000</v>
      </c>
      <c r="G97" s="117">
        <v>79767.6</v>
      </c>
      <c r="H97" s="136">
        <f t="shared" si="0"/>
        <v>0.9970950000000001</v>
      </c>
    </row>
    <row r="98" spans="1:8" ht="12.75">
      <c r="A98" s="24"/>
      <c r="B98" s="21">
        <v>71014</v>
      </c>
      <c r="C98" s="22" t="s">
        <v>66</v>
      </c>
      <c r="D98" s="23"/>
      <c r="E98" s="12">
        <f>SUM(E99:E99)</f>
        <v>10000</v>
      </c>
      <c r="F98" s="12">
        <f>SUM(F99:F99)</f>
        <v>10000</v>
      </c>
      <c r="G98" s="116">
        <f>SUM(G99:G99)</f>
        <v>10000</v>
      </c>
      <c r="H98" s="135">
        <f t="shared" si="0"/>
        <v>1</v>
      </c>
    </row>
    <row r="99" spans="1:8" ht="12.75">
      <c r="A99" s="8"/>
      <c r="B99" s="14"/>
      <c r="C99" s="20" t="s">
        <v>67</v>
      </c>
      <c r="D99" s="24">
        <v>4300</v>
      </c>
      <c r="E99" s="7">
        <v>10000</v>
      </c>
      <c r="F99" s="114">
        <v>10000</v>
      </c>
      <c r="G99" s="117">
        <v>10000</v>
      </c>
      <c r="H99" s="136">
        <f aca="true" t="shared" si="2" ref="H99:H167">G99/F99</f>
        <v>1</v>
      </c>
    </row>
    <row r="100" spans="1:8" ht="12.75">
      <c r="A100" s="24"/>
      <c r="B100" s="21">
        <v>71015</v>
      </c>
      <c r="C100" s="22" t="s">
        <v>68</v>
      </c>
      <c r="D100" s="23"/>
      <c r="E100" s="12">
        <f>SUM(E101:E116)</f>
        <v>295000</v>
      </c>
      <c r="F100" s="12">
        <f>SUM(F101:F116)</f>
        <v>301500</v>
      </c>
      <c r="G100" s="116">
        <f>SUM(G101:G116)</f>
        <v>301485.23999999993</v>
      </c>
      <c r="H100" s="135">
        <f t="shared" si="2"/>
        <v>0.9999510447761192</v>
      </c>
    </row>
    <row r="101" spans="1:8" ht="12.75">
      <c r="A101" s="8"/>
      <c r="B101" s="14"/>
      <c r="C101" s="20" t="s">
        <v>27</v>
      </c>
      <c r="D101" s="24">
        <v>4010</v>
      </c>
      <c r="E101" s="25">
        <v>80100</v>
      </c>
      <c r="F101" s="114">
        <v>84535</v>
      </c>
      <c r="G101" s="117">
        <v>84534.93</v>
      </c>
      <c r="H101" s="136">
        <f t="shared" si="2"/>
        <v>0.9999991719406163</v>
      </c>
    </row>
    <row r="102" spans="1:8" ht="12.75">
      <c r="A102" s="8"/>
      <c r="B102" s="14"/>
      <c r="C102" s="20" t="s">
        <v>69</v>
      </c>
      <c r="D102" s="24">
        <v>4020</v>
      </c>
      <c r="E102" s="25">
        <v>142005</v>
      </c>
      <c r="F102" s="114">
        <v>148853</v>
      </c>
      <c r="G102" s="117">
        <v>148852.25</v>
      </c>
      <c r="H102" s="136">
        <f t="shared" si="2"/>
        <v>0.9999949614720564</v>
      </c>
    </row>
    <row r="103" spans="1:8" ht="12.75">
      <c r="A103" s="8"/>
      <c r="B103" s="14"/>
      <c r="C103" s="20" t="s">
        <v>12</v>
      </c>
      <c r="D103" s="24">
        <v>4040</v>
      </c>
      <c r="E103" s="25">
        <v>16915</v>
      </c>
      <c r="F103" s="114">
        <v>15663</v>
      </c>
      <c r="G103" s="117">
        <v>15662.99</v>
      </c>
      <c r="H103" s="136">
        <f t="shared" si="2"/>
        <v>0.9999993615527039</v>
      </c>
    </row>
    <row r="104" spans="1:8" ht="12.75">
      <c r="A104" s="8"/>
      <c r="B104" s="14"/>
      <c r="C104" s="20" t="s">
        <v>29</v>
      </c>
      <c r="D104" s="24">
        <v>4110</v>
      </c>
      <c r="E104" s="25">
        <v>41563</v>
      </c>
      <c r="F104" s="114">
        <v>34159</v>
      </c>
      <c r="G104" s="117">
        <v>34158.48</v>
      </c>
      <c r="H104" s="136">
        <f t="shared" si="2"/>
        <v>0.9999847770719285</v>
      </c>
    </row>
    <row r="105" spans="1:8" ht="12.75">
      <c r="A105" s="8"/>
      <c r="B105" s="14"/>
      <c r="C105" s="20" t="s">
        <v>73</v>
      </c>
      <c r="D105" s="24">
        <v>4120</v>
      </c>
      <c r="E105" s="25">
        <v>5657</v>
      </c>
      <c r="F105" s="114">
        <v>2715</v>
      </c>
      <c r="G105" s="117">
        <v>2714.3</v>
      </c>
      <c r="H105" s="136">
        <f t="shared" si="2"/>
        <v>0.9997421731123389</v>
      </c>
    </row>
    <row r="106" spans="1:8" ht="12.75">
      <c r="A106" s="8"/>
      <c r="B106" s="14"/>
      <c r="C106" s="20" t="s">
        <v>61</v>
      </c>
      <c r="D106" s="24">
        <v>4210</v>
      </c>
      <c r="E106" s="25">
        <v>520</v>
      </c>
      <c r="F106" s="114">
        <v>4083</v>
      </c>
      <c r="G106" s="117">
        <v>4073.57</v>
      </c>
      <c r="H106" s="136">
        <f t="shared" si="2"/>
        <v>0.9976904237080578</v>
      </c>
    </row>
    <row r="107" spans="1:8" ht="12.75">
      <c r="A107" s="8"/>
      <c r="B107" s="14"/>
      <c r="C107" s="20" t="s">
        <v>33</v>
      </c>
      <c r="D107" s="24">
        <v>4300</v>
      </c>
      <c r="E107" s="25">
        <v>180</v>
      </c>
      <c r="F107" s="114">
        <v>938</v>
      </c>
      <c r="G107" s="117">
        <v>937.76</v>
      </c>
      <c r="H107" s="136">
        <f t="shared" si="2"/>
        <v>0.9997441364605544</v>
      </c>
    </row>
    <row r="108" spans="1:8" ht="12.75">
      <c r="A108" s="8"/>
      <c r="B108" s="14"/>
      <c r="C108" s="20" t="s">
        <v>34</v>
      </c>
      <c r="D108" s="24">
        <v>4410</v>
      </c>
      <c r="E108" s="25">
        <v>110</v>
      </c>
      <c r="F108" s="114">
        <v>161</v>
      </c>
      <c r="G108" s="117">
        <v>161</v>
      </c>
      <c r="H108" s="136">
        <f t="shared" si="2"/>
        <v>1</v>
      </c>
    </row>
    <row r="109" spans="1:8" ht="12.75">
      <c r="A109" s="8"/>
      <c r="B109" s="14"/>
      <c r="C109" s="20" t="s">
        <v>36</v>
      </c>
      <c r="D109" s="24">
        <v>4440</v>
      </c>
      <c r="E109" s="25">
        <v>6300</v>
      </c>
      <c r="F109" s="114">
        <v>4715</v>
      </c>
      <c r="G109" s="117">
        <v>4715</v>
      </c>
      <c r="H109" s="136">
        <f t="shared" si="2"/>
        <v>1</v>
      </c>
    </row>
    <row r="110" spans="1:8" ht="12.75">
      <c r="A110" s="8"/>
      <c r="B110" s="14"/>
      <c r="C110" s="20" t="s">
        <v>35</v>
      </c>
      <c r="D110" s="24">
        <v>4430</v>
      </c>
      <c r="E110" s="25">
        <v>530</v>
      </c>
      <c r="F110" s="114">
        <v>1083</v>
      </c>
      <c r="G110" s="117">
        <v>1083</v>
      </c>
      <c r="H110" s="136">
        <f t="shared" si="2"/>
        <v>1</v>
      </c>
    </row>
    <row r="111" spans="1:8" ht="24">
      <c r="A111" s="8"/>
      <c r="B111" s="14"/>
      <c r="C111" s="20" t="s">
        <v>413</v>
      </c>
      <c r="D111" s="24">
        <v>4360</v>
      </c>
      <c r="E111" s="25">
        <v>580</v>
      </c>
      <c r="F111" s="114">
        <v>1501</v>
      </c>
      <c r="G111" s="117">
        <v>1500.31</v>
      </c>
      <c r="H111" s="136">
        <f t="shared" si="2"/>
        <v>0.9995403064623584</v>
      </c>
    </row>
    <row r="112" spans="1:8" ht="24">
      <c r="A112" s="8"/>
      <c r="B112" s="14"/>
      <c r="C112" s="20" t="s">
        <v>231</v>
      </c>
      <c r="D112" s="24">
        <v>4700</v>
      </c>
      <c r="E112" s="25">
        <v>110</v>
      </c>
      <c r="F112" s="114">
        <v>310</v>
      </c>
      <c r="G112" s="117">
        <v>310</v>
      </c>
      <c r="H112" s="136">
        <f t="shared" si="2"/>
        <v>1</v>
      </c>
    </row>
    <row r="113" spans="1:8" ht="24">
      <c r="A113" s="8"/>
      <c r="B113" s="14"/>
      <c r="C113" s="20" t="s">
        <v>233</v>
      </c>
      <c r="D113" s="24">
        <v>4750</v>
      </c>
      <c r="E113" s="25">
        <v>120</v>
      </c>
      <c r="F113" s="114">
        <v>1227</v>
      </c>
      <c r="G113" s="117">
        <v>1226.26</v>
      </c>
      <c r="H113" s="136">
        <f t="shared" si="2"/>
        <v>0.9993969030154849</v>
      </c>
    </row>
    <row r="114" spans="1:8" ht="24">
      <c r="A114" s="8"/>
      <c r="B114" s="14"/>
      <c r="C114" s="20" t="s">
        <v>232</v>
      </c>
      <c r="D114" s="24">
        <v>4740</v>
      </c>
      <c r="E114" s="25">
        <v>110</v>
      </c>
      <c r="F114" s="114">
        <v>600</v>
      </c>
      <c r="G114" s="117">
        <v>599.91</v>
      </c>
      <c r="H114" s="136">
        <f t="shared" si="2"/>
        <v>0.9998499999999999</v>
      </c>
    </row>
    <row r="115" spans="1:8" ht="12.75">
      <c r="A115" s="8"/>
      <c r="B115" s="14"/>
      <c r="C115" s="20" t="s">
        <v>191</v>
      </c>
      <c r="D115" s="24">
        <v>4280</v>
      </c>
      <c r="E115" s="25">
        <v>100</v>
      </c>
      <c r="F115" s="114">
        <v>352</v>
      </c>
      <c r="G115" s="117">
        <v>352</v>
      </c>
      <c r="H115" s="136">
        <f t="shared" si="2"/>
        <v>1</v>
      </c>
    </row>
    <row r="116" spans="1:8" ht="12.75">
      <c r="A116" s="8"/>
      <c r="B116" s="14"/>
      <c r="C116" s="110" t="s">
        <v>185</v>
      </c>
      <c r="D116" s="111" t="s">
        <v>255</v>
      </c>
      <c r="E116" s="25">
        <v>100</v>
      </c>
      <c r="F116" s="114">
        <v>605</v>
      </c>
      <c r="G116" s="117">
        <v>603.48</v>
      </c>
      <c r="H116" s="136">
        <f t="shared" si="2"/>
        <v>0.9974876033057851</v>
      </c>
    </row>
    <row r="117" spans="1:8" ht="12.75">
      <c r="A117" s="8"/>
      <c r="B117" s="19" t="s">
        <v>200</v>
      </c>
      <c r="C117" s="10" t="s">
        <v>201</v>
      </c>
      <c r="D117" s="11"/>
      <c r="E117" s="12">
        <f>SUM(E118:E119)</f>
        <v>6000</v>
      </c>
      <c r="F117" s="12">
        <f>SUM(F118:F119)</f>
        <v>28200</v>
      </c>
      <c r="G117" s="116">
        <f>SUM(G118:G119)</f>
        <v>28200</v>
      </c>
      <c r="H117" s="135">
        <f t="shared" si="2"/>
        <v>1</v>
      </c>
    </row>
    <row r="118" spans="1:8" ht="12.75">
      <c r="A118" s="8"/>
      <c r="B118" s="14"/>
      <c r="C118" s="20" t="s">
        <v>32</v>
      </c>
      <c r="D118" s="24">
        <v>4270</v>
      </c>
      <c r="E118" s="25">
        <v>6000</v>
      </c>
      <c r="F118" s="114">
        <v>18200</v>
      </c>
      <c r="G118" s="117">
        <v>18200</v>
      </c>
      <c r="H118" s="141">
        <f t="shared" si="2"/>
        <v>1</v>
      </c>
    </row>
    <row r="119" spans="1:8" ht="12.75">
      <c r="A119" s="8"/>
      <c r="B119" s="14"/>
      <c r="C119" s="20" t="s">
        <v>420</v>
      </c>
      <c r="D119" s="24">
        <v>6050</v>
      </c>
      <c r="E119" s="25"/>
      <c r="F119" s="114">
        <v>10000</v>
      </c>
      <c r="G119" s="117">
        <v>10000</v>
      </c>
      <c r="H119" s="141">
        <f t="shared" si="2"/>
        <v>1</v>
      </c>
    </row>
    <row r="120" spans="1:8" ht="12.75">
      <c r="A120" s="8"/>
      <c r="B120" s="19" t="s">
        <v>421</v>
      </c>
      <c r="C120" s="10" t="s">
        <v>146</v>
      </c>
      <c r="D120" s="11"/>
      <c r="E120" s="129">
        <f>SUM(E121:E122)</f>
        <v>0</v>
      </c>
      <c r="F120" s="129">
        <f>SUM(F121:F122)</f>
        <v>1335</v>
      </c>
      <c r="G120" s="127">
        <f>SUM(G121:G122)</f>
        <v>1334.76</v>
      </c>
      <c r="H120" s="135">
        <f t="shared" si="2"/>
        <v>0.9998202247191011</v>
      </c>
    </row>
    <row r="121" spans="1:8" ht="12.75">
      <c r="A121" s="8"/>
      <c r="B121" s="14"/>
      <c r="C121" s="20" t="s">
        <v>61</v>
      </c>
      <c r="D121" s="24">
        <v>4210</v>
      </c>
      <c r="E121" s="25"/>
      <c r="F121" s="114">
        <v>627</v>
      </c>
      <c r="G121" s="117">
        <v>626.77</v>
      </c>
      <c r="H121" s="141">
        <f t="shared" si="2"/>
        <v>0.9996331738437001</v>
      </c>
    </row>
    <row r="122" spans="1:8" ht="12.75">
      <c r="A122" s="8"/>
      <c r="B122" s="14"/>
      <c r="C122" s="20" t="s">
        <v>33</v>
      </c>
      <c r="D122" s="24">
        <v>4300</v>
      </c>
      <c r="E122" s="25"/>
      <c r="F122" s="114">
        <v>708</v>
      </c>
      <c r="G122" s="117">
        <v>707.99</v>
      </c>
      <c r="H122" s="141">
        <f t="shared" si="2"/>
        <v>0.9999858757062147</v>
      </c>
    </row>
    <row r="123" spans="1:8" ht="12.75">
      <c r="A123" s="4">
        <v>750</v>
      </c>
      <c r="B123" s="3"/>
      <c r="C123" s="5" t="s">
        <v>71</v>
      </c>
      <c r="D123" s="4"/>
      <c r="E123" s="6">
        <f>SUM(E124+E139+E152+E161+E191+E200+E206+E218)</f>
        <v>16733707</v>
      </c>
      <c r="F123" s="6">
        <f>SUM(F124+F139+F152+F161+F191+F200+F206+F218)</f>
        <v>16835478</v>
      </c>
      <c r="G123" s="115">
        <f>SUM(G124+G139+G152+G161+G191+G200+G206+G218)</f>
        <v>15147934.159999996</v>
      </c>
      <c r="H123" s="134">
        <f t="shared" si="2"/>
        <v>0.8997626417260025</v>
      </c>
    </row>
    <row r="124" spans="1:8" ht="12.75">
      <c r="A124" s="137"/>
      <c r="B124" s="21">
        <v>75011</v>
      </c>
      <c r="C124" s="22" t="s">
        <v>72</v>
      </c>
      <c r="D124" s="23"/>
      <c r="E124" s="32">
        <f>SUM(E125:E138)</f>
        <v>1266418</v>
      </c>
      <c r="F124" s="32">
        <f>SUM(F125:F138)</f>
        <v>1300515</v>
      </c>
      <c r="G124" s="121">
        <f>SUM(G125:G138)</f>
        <v>1067578.98</v>
      </c>
      <c r="H124" s="135">
        <f t="shared" si="2"/>
        <v>0.8208894015063263</v>
      </c>
    </row>
    <row r="125" spans="1:8" ht="12.75">
      <c r="A125" s="8"/>
      <c r="B125" s="14"/>
      <c r="C125" s="20" t="s">
        <v>4</v>
      </c>
      <c r="D125" s="24">
        <v>3020</v>
      </c>
      <c r="E125" s="7">
        <v>554</v>
      </c>
      <c r="F125" s="114">
        <v>5004</v>
      </c>
      <c r="G125" s="117">
        <v>4968</v>
      </c>
      <c r="H125" s="136">
        <f t="shared" si="2"/>
        <v>0.9928057553956835</v>
      </c>
    </row>
    <row r="126" spans="1:8" ht="12.75">
      <c r="A126" s="8"/>
      <c r="B126" s="14"/>
      <c r="C126" s="20" t="s">
        <v>27</v>
      </c>
      <c r="D126" s="24">
        <v>4010</v>
      </c>
      <c r="E126" s="7">
        <v>872856</v>
      </c>
      <c r="F126" s="114">
        <v>904856</v>
      </c>
      <c r="G126" s="117">
        <v>816211.66</v>
      </c>
      <c r="H126" s="136">
        <f t="shared" si="2"/>
        <v>0.9020348652161229</v>
      </c>
    </row>
    <row r="127" spans="1:8" ht="12.75">
      <c r="A127" s="8"/>
      <c r="B127" s="14"/>
      <c r="C127" s="20" t="s">
        <v>12</v>
      </c>
      <c r="D127" s="24">
        <v>4040</v>
      </c>
      <c r="E127" s="7">
        <v>63800</v>
      </c>
      <c r="F127" s="114">
        <v>60926</v>
      </c>
      <c r="G127" s="117">
        <v>60925.2</v>
      </c>
      <c r="H127" s="136">
        <f t="shared" si="2"/>
        <v>0.9999868693168762</v>
      </c>
    </row>
    <row r="128" spans="1:8" ht="12.75">
      <c r="A128" s="8"/>
      <c r="B128" s="14"/>
      <c r="C128" s="20" t="s">
        <v>29</v>
      </c>
      <c r="D128" s="24">
        <v>4110</v>
      </c>
      <c r="E128" s="7">
        <v>128782</v>
      </c>
      <c r="F128" s="114">
        <v>135806</v>
      </c>
      <c r="G128" s="117">
        <v>129122.82</v>
      </c>
      <c r="H128" s="136">
        <f t="shared" si="2"/>
        <v>0.9507887722191951</v>
      </c>
    </row>
    <row r="129" spans="1:8" ht="12.75">
      <c r="A129" s="8"/>
      <c r="B129" s="14"/>
      <c r="C129" s="20" t="s">
        <v>73</v>
      </c>
      <c r="D129" s="24">
        <v>4120</v>
      </c>
      <c r="E129" s="7">
        <v>20771</v>
      </c>
      <c r="F129" s="114">
        <v>19571</v>
      </c>
      <c r="G129" s="117">
        <v>11757.56</v>
      </c>
      <c r="H129" s="136">
        <f t="shared" si="2"/>
        <v>0.6007643963006489</v>
      </c>
    </row>
    <row r="130" spans="1:8" ht="12.75">
      <c r="A130" s="8"/>
      <c r="B130" s="14"/>
      <c r="C130" s="20" t="s">
        <v>178</v>
      </c>
      <c r="D130" s="24">
        <v>4170</v>
      </c>
      <c r="E130" s="7">
        <v>800</v>
      </c>
      <c r="F130" s="114">
        <v>800</v>
      </c>
      <c r="G130" s="117"/>
      <c r="H130" s="136">
        <f t="shared" si="2"/>
        <v>0</v>
      </c>
    </row>
    <row r="131" spans="1:8" ht="12.75">
      <c r="A131" s="44"/>
      <c r="B131" s="14"/>
      <c r="C131" s="20" t="s">
        <v>30</v>
      </c>
      <c r="D131" s="24">
        <v>4210</v>
      </c>
      <c r="E131" s="7">
        <v>22275</v>
      </c>
      <c r="F131" s="114">
        <v>25589</v>
      </c>
      <c r="G131" s="117">
        <v>14540.88</v>
      </c>
      <c r="H131" s="136">
        <f t="shared" si="2"/>
        <v>0.568247293759037</v>
      </c>
    </row>
    <row r="132" spans="1:8" ht="12.75">
      <c r="A132" s="44"/>
      <c r="B132" s="14"/>
      <c r="C132" s="20" t="s">
        <v>33</v>
      </c>
      <c r="D132" s="24">
        <v>4300</v>
      </c>
      <c r="E132" s="7">
        <v>111668</v>
      </c>
      <c r="F132" s="114">
        <v>111668</v>
      </c>
      <c r="G132" s="117">
        <v>10355.31</v>
      </c>
      <c r="H132" s="136">
        <f t="shared" si="2"/>
        <v>0.09273301214313859</v>
      </c>
    </row>
    <row r="133" spans="1:8" ht="12.75">
      <c r="A133" s="44"/>
      <c r="B133" s="14"/>
      <c r="C133" s="20" t="s">
        <v>34</v>
      </c>
      <c r="D133" s="24">
        <v>4410</v>
      </c>
      <c r="E133" s="7">
        <v>2906</v>
      </c>
      <c r="F133" s="114">
        <v>516</v>
      </c>
      <c r="G133" s="117">
        <v>312.3</v>
      </c>
      <c r="H133" s="136">
        <f t="shared" si="2"/>
        <v>0.6052325581395349</v>
      </c>
    </row>
    <row r="134" spans="1:8" ht="12.75">
      <c r="A134" s="8"/>
      <c r="B134" s="14"/>
      <c r="C134" s="20" t="s">
        <v>36</v>
      </c>
      <c r="D134" s="24">
        <v>4440</v>
      </c>
      <c r="E134" s="7">
        <v>16001</v>
      </c>
      <c r="F134" s="114">
        <v>16765</v>
      </c>
      <c r="G134" s="117">
        <v>16765</v>
      </c>
      <c r="H134" s="136">
        <f t="shared" si="2"/>
        <v>1</v>
      </c>
    </row>
    <row r="135" spans="1:8" ht="24">
      <c r="A135" s="44"/>
      <c r="B135" s="47"/>
      <c r="C135" s="20" t="s">
        <v>231</v>
      </c>
      <c r="D135" s="24">
        <v>4700</v>
      </c>
      <c r="E135" s="7">
        <v>8481</v>
      </c>
      <c r="F135" s="114">
        <v>6981</v>
      </c>
      <c r="G135" s="117">
        <v>1373.76</v>
      </c>
      <c r="H135" s="136">
        <f t="shared" si="2"/>
        <v>0.19678556080790718</v>
      </c>
    </row>
    <row r="136" spans="1:8" ht="24">
      <c r="A136" s="44"/>
      <c r="B136" s="14"/>
      <c r="C136" s="20" t="s">
        <v>414</v>
      </c>
      <c r="D136" s="24">
        <v>4370</v>
      </c>
      <c r="E136" s="7">
        <v>3200</v>
      </c>
      <c r="F136" s="114">
        <v>2283</v>
      </c>
      <c r="G136" s="117">
        <v>1083.35</v>
      </c>
      <c r="H136" s="136">
        <f t="shared" si="2"/>
        <v>0.47452912833990357</v>
      </c>
    </row>
    <row r="137" spans="1:8" ht="12.75">
      <c r="A137" s="44"/>
      <c r="B137" s="14"/>
      <c r="C137" s="20" t="s">
        <v>32</v>
      </c>
      <c r="D137" s="24">
        <v>4270</v>
      </c>
      <c r="E137" s="7">
        <v>10430</v>
      </c>
      <c r="F137" s="114">
        <v>7400</v>
      </c>
      <c r="G137" s="117">
        <v>146.4</v>
      </c>
      <c r="H137" s="136">
        <f t="shared" si="2"/>
        <v>0.019783783783783784</v>
      </c>
    </row>
    <row r="138" spans="1:8" ht="24">
      <c r="A138" s="44"/>
      <c r="B138" s="14"/>
      <c r="C138" s="20" t="s">
        <v>233</v>
      </c>
      <c r="D138" s="24">
        <v>4750</v>
      </c>
      <c r="E138" s="7">
        <v>3894</v>
      </c>
      <c r="F138" s="114">
        <v>2350</v>
      </c>
      <c r="G138" s="117">
        <v>16.74</v>
      </c>
      <c r="H138" s="136">
        <f t="shared" si="2"/>
        <v>0.0071234042553191485</v>
      </c>
    </row>
    <row r="139" spans="1:8" ht="12.75">
      <c r="A139" s="137"/>
      <c r="B139" s="21">
        <v>75020</v>
      </c>
      <c r="C139" s="22" t="s">
        <v>75</v>
      </c>
      <c r="D139" s="23"/>
      <c r="E139" s="32">
        <f>SUM(E140:E151)</f>
        <v>1891806</v>
      </c>
      <c r="F139" s="32">
        <f>SUM(F140:F151)</f>
        <v>1886427</v>
      </c>
      <c r="G139" s="121">
        <f>SUM(G140:G151)</f>
        <v>1788038.87</v>
      </c>
      <c r="H139" s="135">
        <f t="shared" si="2"/>
        <v>0.9478441890409754</v>
      </c>
    </row>
    <row r="140" spans="1:8" ht="12.75">
      <c r="A140" s="8"/>
      <c r="B140" s="14"/>
      <c r="C140" s="20" t="s">
        <v>27</v>
      </c>
      <c r="D140" s="24">
        <v>4010</v>
      </c>
      <c r="E140" s="25">
        <v>998883</v>
      </c>
      <c r="F140" s="114">
        <v>998883</v>
      </c>
      <c r="G140" s="117">
        <v>931245.54</v>
      </c>
      <c r="H140" s="136">
        <f t="shared" si="2"/>
        <v>0.9322869044722956</v>
      </c>
    </row>
    <row r="141" spans="1:8" ht="12.75">
      <c r="A141" s="8"/>
      <c r="B141" s="14"/>
      <c r="C141" s="20" t="s">
        <v>12</v>
      </c>
      <c r="D141" s="24">
        <v>4040</v>
      </c>
      <c r="E141" s="25">
        <v>73400</v>
      </c>
      <c r="F141" s="114">
        <v>64017</v>
      </c>
      <c r="G141" s="117">
        <v>64017</v>
      </c>
      <c r="H141" s="136">
        <f t="shared" si="2"/>
        <v>1</v>
      </c>
    </row>
    <row r="142" spans="1:8" ht="12.75">
      <c r="A142" s="8"/>
      <c r="B142" s="14"/>
      <c r="C142" s="20" t="s">
        <v>29</v>
      </c>
      <c r="D142" s="24">
        <v>4110</v>
      </c>
      <c r="E142" s="25">
        <v>149064</v>
      </c>
      <c r="F142" s="114">
        <v>150112</v>
      </c>
      <c r="G142" s="117">
        <v>139354.31</v>
      </c>
      <c r="H142" s="136">
        <f t="shared" si="2"/>
        <v>0.9283355761031763</v>
      </c>
    </row>
    <row r="143" spans="1:8" ht="12.75">
      <c r="A143" s="8"/>
      <c r="B143" s="14"/>
      <c r="C143" s="20" t="s">
        <v>73</v>
      </c>
      <c r="D143" s="24">
        <v>4120</v>
      </c>
      <c r="E143" s="25">
        <v>24043</v>
      </c>
      <c r="F143" s="114">
        <v>24043</v>
      </c>
      <c r="G143" s="117">
        <v>14780.86</v>
      </c>
      <c r="H143" s="136">
        <f t="shared" si="2"/>
        <v>0.6147677078567567</v>
      </c>
    </row>
    <row r="144" spans="1:8" ht="12.75">
      <c r="A144" s="44"/>
      <c r="B144" s="14"/>
      <c r="C144" s="20" t="s">
        <v>30</v>
      </c>
      <c r="D144" s="24">
        <v>4210</v>
      </c>
      <c r="E144" s="25">
        <v>400000</v>
      </c>
      <c r="F144" s="114">
        <v>605000</v>
      </c>
      <c r="G144" s="117">
        <v>602123.26</v>
      </c>
      <c r="H144" s="136">
        <f t="shared" si="2"/>
        <v>0.9952450578512397</v>
      </c>
    </row>
    <row r="145" spans="1:8" ht="12.75">
      <c r="A145" s="44"/>
      <c r="B145" s="14"/>
      <c r="C145" s="20" t="s">
        <v>33</v>
      </c>
      <c r="D145" s="24">
        <v>4300</v>
      </c>
      <c r="E145" s="25">
        <v>212000</v>
      </c>
      <c r="F145" s="114">
        <v>5000</v>
      </c>
      <c r="G145" s="117">
        <v>3321.88</v>
      </c>
      <c r="H145" s="136">
        <f t="shared" si="2"/>
        <v>0.664376</v>
      </c>
    </row>
    <row r="146" spans="1:8" ht="12.75">
      <c r="A146" s="8"/>
      <c r="B146" s="14"/>
      <c r="C146" s="20" t="s">
        <v>76</v>
      </c>
      <c r="D146" s="24">
        <v>4410</v>
      </c>
      <c r="E146" s="25">
        <v>1231</v>
      </c>
      <c r="F146" s="114">
        <v>1231</v>
      </c>
      <c r="G146" s="117">
        <v>1120</v>
      </c>
      <c r="H146" s="136">
        <f t="shared" si="2"/>
        <v>0.9098294069861901</v>
      </c>
    </row>
    <row r="147" spans="1:8" ht="12.75">
      <c r="A147" s="8"/>
      <c r="B147" s="14"/>
      <c r="C147" s="20" t="s">
        <v>36</v>
      </c>
      <c r="D147" s="24">
        <v>4440</v>
      </c>
      <c r="E147" s="25">
        <v>19001</v>
      </c>
      <c r="F147" s="114">
        <v>20957</v>
      </c>
      <c r="G147" s="117">
        <v>20957</v>
      </c>
      <c r="H147" s="136">
        <f t="shared" si="2"/>
        <v>1</v>
      </c>
    </row>
    <row r="148" spans="1:8" ht="24">
      <c r="A148" s="8"/>
      <c r="B148" s="14"/>
      <c r="C148" s="20" t="s">
        <v>231</v>
      </c>
      <c r="D148" s="24">
        <v>4700</v>
      </c>
      <c r="E148" s="25">
        <v>4154</v>
      </c>
      <c r="F148" s="114">
        <v>6154</v>
      </c>
      <c r="G148" s="117">
        <v>4584</v>
      </c>
      <c r="H148" s="136">
        <f t="shared" si="2"/>
        <v>0.7448813779655509</v>
      </c>
    </row>
    <row r="149" spans="1:8" ht="24">
      <c r="A149" s="8"/>
      <c r="B149" s="14"/>
      <c r="C149" s="20" t="s">
        <v>232</v>
      </c>
      <c r="D149" s="24">
        <v>4740</v>
      </c>
      <c r="E149" s="25">
        <v>2130</v>
      </c>
      <c r="F149" s="114">
        <v>1960</v>
      </c>
      <c r="G149" s="117"/>
      <c r="H149" s="136">
        <f t="shared" si="2"/>
        <v>0</v>
      </c>
    </row>
    <row r="150" spans="1:8" ht="24">
      <c r="A150" s="8"/>
      <c r="B150" s="14"/>
      <c r="C150" s="20" t="s">
        <v>233</v>
      </c>
      <c r="D150" s="24">
        <v>4750</v>
      </c>
      <c r="E150" s="25">
        <v>7450</v>
      </c>
      <c r="F150" s="114">
        <v>7450</v>
      </c>
      <c r="G150" s="117">
        <v>4915.03</v>
      </c>
      <c r="H150" s="136">
        <f t="shared" si="2"/>
        <v>0.6597355704697986</v>
      </c>
    </row>
    <row r="151" spans="1:8" ht="12.75">
      <c r="A151" s="8"/>
      <c r="B151" s="14"/>
      <c r="C151" s="20" t="s">
        <v>4</v>
      </c>
      <c r="D151" s="24">
        <v>3020</v>
      </c>
      <c r="E151" s="25">
        <v>450</v>
      </c>
      <c r="F151" s="114">
        <v>1620</v>
      </c>
      <c r="G151" s="117">
        <v>1619.99</v>
      </c>
      <c r="H151" s="136">
        <f t="shared" si="2"/>
        <v>0.9999938271604938</v>
      </c>
    </row>
    <row r="152" spans="1:8" ht="12.75">
      <c r="A152" s="137"/>
      <c r="B152" s="21">
        <v>75022</v>
      </c>
      <c r="C152" s="22" t="s">
        <v>194</v>
      </c>
      <c r="D152" s="23"/>
      <c r="E152" s="32">
        <f>SUM(E153:E160)</f>
        <v>408910</v>
      </c>
      <c r="F152" s="32">
        <f>SUM(F153:F160)</f>
        <v>408910</v>
      </c>
      <c r="G152" s="121">
        <f>SUM(G153:G160)</f>
        <v>342359.85000000003</v>
      </c>
      <c r="H152" s="135">
        <f t="shared" si="2"/>
        <v>0.8372498838375193</v>
      </c>
    </row>
    <row r="153" spans="1:8" ht="12.75">
      <c r="A153" s="8"/>
      <c r="B153" s="14"/>
      <c r="C153" s="20" t="s">
        <v>64</v>
      </c>
      <c r="D153" s="24">
        <v>3030</v>
      </c>
      <c r="E153" s="25">
        <v>384587</v>
      </c>
      <c r="F153" s="114">
        <v>379587</v>
      </c>
      <c r="G153" s="117">
        <v>323199.65</v>
      </c>
      <c r="H153" s="136">
        <f t="shared" si="2"/>
        <v>0.8514507873030426</v>
      </c>
    </row>
    <row r="154" spans="1:8" ht="12.75">
      <c r="A154" s="8"/>
      <c r="B154" s="14"/>
      <c r="C154" s="20" t="s">
        <v>30</v>
      </c>
      <c r="D154" s="24">
        <v>4210</v>
      </c>
      <c r="E154" s="25">
        <v>3685</v>
      </c>
      <c r="F154" s="114">
        <v>15285</v>
      </c>
      <c r="G154" s="117">
        <v>12174.4</v>
      </c>
      <c r="H154" s="136">
        <f t="shared" si="2"/>
        <v>0.7964932940791626</v>
      </c>
    </row>
    <row r="155" spans="1:8" ht="12.75">
      <c r="A155" s="8"/>
      <c r="B155" s="14"/>
      <c r="C155" s="20" t="s">
        <v>32</v>
      </c>
      <c r="D155" s="24">
        <v>4270</v>
      </c>
      <c r="E155" s="25"/>
      <c r="F155" s="114">
        <v>500</v>
      </c>
      <c r="G155" s="117">
        <v>122</v>
      </c>
      <c r="H155" s="136">
        <f t="shared" si="2"/>
        <v>0.244</v>
      </c>
    </row>
    <row r="156" spans="1:8" ht="12.75">
      <c r="A156" s="8"/>
      <c r="B156" s="14"/>
      <c r="C156" s="20" t="s">
        <v>33</v>
      </c>
      <c r="D156" s="24">
        <v>4300</v>
      </c>
      <c r="E156" s="25">
        <v>12511</v>
      </c>
      <c r="F156" s="114">
        <v>7011</v>
      </c>
      <c r="G156" s="117">
        <v>5363.8</v>
      </c>
      <c r="H156" s="136">
        <f t="shared" si="2"/>
        <v>0.7650549137070318</v>
      </c>
    </row>
    <row r="157" spans="1:8" ht="12.75">
      <c r="A157" s="8"/>
      <c r="B157" s="14"/>
      <c r="C157" s="20" t="s">
        <v>178</v>
      </c>
      <c r="D157" s="24">
        <v>4170</v>
      </c>
      <c r="E157" s="25">
        <v>1679</v>
      </c>
      <c r="F157" s="114">
        <v>1679</v>
      </c>
      <c r="G157" s="117">
        <v>1500</v>
      </c>
      <c r="H157" s="136">
        <f t="shared" si="2"/>
        <v>0.8933889219773675</v>
      </c>
    </row>
    <row r="158" spans="1:8" ht="24">
      <c r="A158" s="8"/>
      <c r="B158" s="14"/>
      <c r="C158" s="20" t="s">
        <v>231</v>
      </c>
      <c r="D158" s="24">
        <v>4700</v>
      </c>
      <c r="E158" s="25">
        <v>3430</v>
      </c>
      <c r="F158" s="114">
        <v>3430</v>
      </c>
      <c r="G158" s="117"/>
      <c r="H158" s="136">
        <f t="shared" si="2"/>
        <v>0</v>
      </c>
    </row>
    <row r="159" spans="1:8" ht="12.75">
      <c r="A159" s="8"/>
      <c r="B159" s="14"/>
      <c r="C159" s="20" t="s">
        <v>224</v>
      </c>
      <c r="D159" s="48">
        <v>4610</v>
      </c>
      <c r="E159" s="25"/>
      <c r="F159" s="114">
        <v>400</v>
      </c>
      <c r="G159" s="117"/>
      <c r="H159" s="136">
        <f t="shared" si="2"/>
        <v>0</v>
      </c>
    </row>
    <row r="160" spans="1:8" ht="12.75">
      <c r="A160" s="8"/>
      <c r="B160" s="14"/>
      <c r="C160" s="20" t="s">
        <v>76</v>
      </c>
      <c r="D160" s="24">
        <v>4410</v>
      </c>
      <c r="E160" s="25">
        <v>3018</v>
      </c>
      <c r="F160" s="114">
        <v>1018</v>
      </c>
      <c r="G160" s="117"/>
      <c r="H160" s="136">
        <f t="shared" si="2"/>
        <v>0</v>
      </c>
    </row>
    <row r="161" spans="1:8" ht="12.75">
      <c r="A161" s="137"/>
      <c r="B161" s="21">
        <v>75023</v>
      </c>
      <c r="C161" s="22" t="s">
        <v>165</v>
      </c>
      <c r="D161" s="23"/>
      <c r="E161" s="32">
        <f>SUM(E162:E190)</f>
        <v>12400323</v>
      </c>
      <c r="F161" s="32">
        <f>SUM(F162:F190)</f>
        <v>12302262</v>
      </c>
      <c r="G161" s="121">
        <f>SUM(G162:G190)</f>
        <v>11052188.079999998</v>
      </c>
      <c r="H161" s="135">
        <f t="shared" si="2"/>
        <v>0.898386660924633</v>
      </c>
    </row>
    <row r="162" spans="1:8" ht="12.75">
      <c r="A162" s="44"/>
      <c r="B162" s="14"/>
      <c r="C162" s="20" t="s">
        <v>4</v>
      </c>
      <c r="D162" s="24">
        <v>3020</v>
      </c>
      <c r="E162" s="25">
        <v>5459</v>
      </c>
      <c r="F162" s="114">
        <v>25459</v>
      </c>
      <c r="G162" s="117">
        <v>21087.96</v>
      </c>
      <c r="H162" s="136">
        <f t="shared" si="2"/>
        <v>0.8283106170705841</v>
      </c>
    </row>
    <row r="163" spans="1:8" ht="12.75">
      <c r="A163" s="44"/>
      <c r="B163" s="14"/>
      <c r="C163" s="20" t="s">
        <v>27</v>
      </c>
      <c r="D163" s="24">
        <v>4010</v>
      </c>
      <c r="E163" s="25">
        <v>8288260</v>
      </c>
      <c r="F163" s="114">
        <v>8256260</v>
      </c>
      <c r="G163" s="117">
        <v>7498132.89</v>
      </c>
      <c r="H163" s="136">
        <f t="shared" si="2"/>
        <v>0.908175480181099</v>
      </c>
    </row>
    <row r="164" spans="1:8" ht="12.75">
      <c r="A164" s="44"/>
      <c r="B164" s="14"/>
      <c r="C164" s="20" t="s">
        <v>12</v>
      </c>
      <c r="D164" s="24">
        <v>4040</v>
      </c>
      <c r="E164" s="25">
        <v>581000</v>
      </c>
      <c r="F164" s="114">
        <v>560363</v>
      </c>
      <c r="G164" s="117">
        <v>545881.91</v>
      </c>
      <c r="H164" s="136">
        <f t="shared" si="2"/>
        <v>0.9741576620868972</v>
      </c>
    </row>
    <row r="165" spans="1:8" ht="12.75">
      <c r="A165" s="44"/>
      <c r="B165" s="14"/>
      <c r="C165" s="20" t="s">
        <v>29</v>
      </c>
      <c r="D165" s="24">
        <v>4110</v>
      </c>
      <c r="E165" s="25">
        <v>1215312</v>
      </c>
      <c r="F165" s="114">
        <v>1191105</v>
      </c>
      <c r="G165" s="117">
        <v>1154087.88</v>
      </c>
      <c r="H165" s="136">
        <f t="shared" si="2"/>
        <v>0.9689220345813341</v>
      </c>
    </row>
    <row r="166" spans="1:8" ht="12.75">
      <c r="A166" s="44"/>
      <c r="B166" s="14"/>
      <c r="C166" s="20" t="s">
        <v>73</v>
      </c>
      <c r="D166" s="24">
        <v>4120</v>
      </c>
      <c r="E166" s="25">
        <v>196017</v>
      </c>
      <c r="F166" s="114">
        <v>192102</v>
      </c>
      <c r="G166" s="117">
        <v>146974.76</v>
      </c>
      <c r="H166" s="136">
        <f t="shared" si="2"/>
        <v>0.7650870891505555</v>
      </c>
    </row>
    <row r="167" spans="1:8" ht="12.75">
      <c r="A167" s="44"/>
      <c r="B167" s="14"/>
      <c r="C167" s="20" t="s">
        <v>61</v>
      </c>
      <c r="D167" s="24">
        <v>4210</v>
      </c>
      <c r="E167" s="25">
        <v>242470</v>
      </c>
      <c r="F167" s="114">
        <v>200470</v>
      </c>
      <c r="G167" s="117">
        <v>186382.1</v>
      </c>
      <c r="H167" s="136">
        <f t="shared" si="2"/>
        <v>0.9297256447348731</v>
      </c>
    </row>
    <row r="168" spans="1:8" ht="12.75">
      <c r="A168" s="44"/>
      <c r="B168" s="14"/>
      <c r="C168" s="20" t="s">
        <v>31</v>
      </c>
      <c r="D168" s="24">
        <v>4260</v>
      </c>
      <c r="E168" s="25">
        <v>179870</v>
      </c>
      <c r="F168" s="114">
        <v>267120</v>
      </c>
      <c r="G168" s="117">
        <v>213586.97</v>
      </c>
      <c r="H168" s="136">
        <f aca="true" t="shared" si="3" ref="H168:H265">G168/F168</f>
        <v>0.7995918313866427</v>
      </c>
    </row>
    <row r="169" spans="1:8" ht="12.75">
      <c r="A169" s="44"/>
      <c r="B169" s="14"/>
      <c r="C169" s="20" t="s">
        <v>240</v>
      </c>
      <c r="D169" s="24">
        <v>4270</v>
      </c>
      <c r="E169" s="25">
        <v>113276</v>
      </c>
      <c r="F169" s="114">
        <v>93276</v>
      </c>
      <c r="G169" s="117">
        <v>81260.72</v>
      </c>
      <c r="H169" s="136">
        <f t="shared" si="3"/>
        <v>0.8711857283760024</v>
      </c>
    </row>
    <row r="170" spans="1:8" ht="12.75">
      <c r="A170" s="44"/>
      <c r="B170" s="14"/>
      <c r="C170" s="20" t="s">
        <v>178</v>
      </c>
      <c r="D170" s="24">
        <v>4170</v>
      </c>
      <c r="E170" s="25">
        <v>185390</v>
      </c>
      <c r="F170" s="114">
        <v>185390</v>
      </c>
      <c r="G170" s="117">
        <v>173086.74</v>
      </c>
      <c r="H170" s="136">
        <f t="shared" si="3"/>
        <v>0.9336357948109391</v>
      </c>
    </row>
    <row r="171" spans="1:8" ht="12.75">
      <c r="A171" s="44"/>
      <c r="B171" s="14"/>
      <c r="C171" s="20" t="s">
        <v>33</v>
      </c>
      <c r="D171" s="24">
        <v>4300</v>
      </c>
      <c r="E171" s="25">
        <v>359461</v>
      </c>
      <c r="F171" s="114">
        <v>417238</v>
      </c>
      <c r="G171" s="117">
        <v>368648.04</v>
      </c>
      <c r="H171" s="136">
        <f t="shared" si="3"/>
        <v>0.8835437807678111</v>
      </c>
    </row>
    <row r="172" spans="1:8" ht="12.75">
      <c r="A172" s="44"/>
      <c r="B172" s="14"/>
      <c r="C172" s="20" t="s">
        <v>76</v>
      </c>
      <c r="D172" s="24">
        <v>4410</v>
      </c>
      <c r="E172" s="25">
        <v>24670</v>
      </c>
      <c r="F172" s="114">
        <v>24670</v>
      </c>
      <c r="G172" s="117">
        <v>23679.09</v>
      </c>
      <c r="H172" s="136">
        <f t="shared" si="3"/>
        <v>0.9598334008917714</v>
      </c>
    </row>
    <row r="173" spans="1:8" ht="12.75">
      <c r="A173" s="44"/>
      <c r="B173" s="14"/>
      <c r="C173" s="20" t="s">
        <v>161</v>
      </c>
      <c r="D173" s="24">
        <v>4420</v>
      </c>
      <c r="E173" s="25">
        <v>2500</v>
      </c>
      <c r="F173" s="114">
        <v>2500</v>
      </c>
      <c r="G173" s="117">
        <v>2147.77</v>
      </c>
      <c r="H173" s="136">
        <f t="shared" si="3"/>
        <v>0.859108</v>
      </c>
    </row>
    <row r="174" spans="1:8" ht="12.75">
      <c r="A174" s="44"/>
      <c r="B174" s="14"/>
      <c r="C174" s="20" t="s">
        <v>35</v>
      </c>
      <c r="D174" s="24">
        <v>4430</v>
      </c>
      <c r="E174" s="25">
        <v>120</v>
      </c>
      <c r="F174" s="114">
        <v>120</v>
      </c>
      <c r="G174" s="117"/>
      <c r="H174" s="136">
        <f t="shared" si="3"/>
        <v>0</v>
      </c>
    </row>
    <row r="175" spans="1:8" ht="12.75">
      <c r="A175" s="44"/>
      <c r="B175" s="14"/>
      <c r="C175" s="20" t="s">
        <v>36</v>
      </c>
      <c r="D175" s="24">
        <v>4440</v>
      </c>
      <c r="E175" s="25">
        <v>152173</v>
      </c>
      <c r="F175" s="114">
        <v>164214</v>
      </c>
      <c r="G175" s="117">
        <v>164214</v>
      </c>
      <c r="H175" s="136">
        <f t="shared" si="3"/>
        <v>1</v>
      </c>
    </row>
    <row r="176" spans="1:8" ht="12.75">
      <c r="A176" s="44"/>
      <c r="B176" s="14"/>
      <c r="C176" s="20" t="s">
        <v>74</v>
      </c>
      <c r="D176" s="24">
        <v>4530</v>
      </c>
      <c r="E176" s="25">
        <v>3471</v>
      </c>
      <c r="F176" s="114">
        <v>5971</v>
      </c>
      <c r="G176" s="117">
        <v>2402.57</v>
      </c>
      <c r="H176" s="136">
        <f t="shared" si="3"/>
        <v>0.402373136828002</v>
      </c>
    </row>
    <row r="177" spans="1:8" ht="12.75">
      <c r="A177" s="44"/>
      <c r="B177" s="14"/>
      <c r="C177" s="20" t="s">
        <v>184</v>
      </c>
      <c r="D177" s="24">
        <v>4350</v>
      </c>
      <c r="E177" s="25">
        <v>12011</v>
      </c>
      <c r="F177" s="114">
        <v>10011</v>
      </c>
      <c r="G177" s="117">
        <v>4746.45</v>
      </c>
      <c r="H177" s="136">
        <f t="shared" si="3"/>
        <v>0.47412346418939166</v>
      </c>
    </row>
    <row r="178" spans="1:8" ht="24">
      <c r="A178" s="44"/>
      <c r="B178" s="14"/>
      <c r="C178" s="20" t="s">
        <v>413</v>
      </c>
      <c r="D178" s="24">
        <v>4360</v>
      </c>
      <c r="E178" s="25">
        <v>18403</v>
      </c>
      <c r="F178" s="114">
        <v>18553</v>
      </c>
      <c r="G178" s="117">
        <v>18542.46</v>
      </c>
      <c r="H178" s="136">
        <f t="shared" si="3"/>
        <v>0.9994318978062846</v>
      </c>
    </row>
    <row r="179" spans="1:8" ht="24">
      <c r="A179" s="44"/>
      <c r="B179" s="14"/>
      <c r="C179" s="20" t="s">
        <v>414</v>
      </c>
      <c r="D179" s="24">
        <v>4370</v>
      </c>
      <c r="E179" s="25">
        <v>88338</v>
      </c>
      <c r="F179" s="114">
        <v>88338</v>
      </c>
      <c r="G179" s="117">
        <v>56746.78</v>
      </c>
      <c r="H179" s="136">
        <f t="shared" si="3"/>
        <v>0.642382440172972</v>
      </c>
    </row>
    <row r="180" spans="1:8" ht="12.75">
      <c r="A180" s="44"/>
      <c r="B180" s="14"/>
      <c r="C180" s="20" t="s">
        <v>236</v>
      </c>
      <c r="D180" s="24">
        <v>4380</v>
      </c>
      <c r="E180" s="25">
        <v>1500</v>
      </c>
      <c r="F180" s="114">
        <v>1500</v>
      </c>
      <c r="G180" s="117">
        <v>56.12</v>
      </c>
      <c r="H180" s="136">
        <f t="shared" si="3"/>
        <v>0.03741333333333333</v>
      </c>
    </row>
    <row r="181" spans="1:8" ht="24">
      <c r="A181" s="44"/>
      <c r="B181" s="14"/>
      <c r="C181" s="20" t="s">
        <v>386</v>
      </c>
      <c r="D181" s="24">
        <v>4390</v>
      </c>
      <c r="E181" s="25">
        <v>3500</v>
      </c>
      <c r="F181" s="114">
        <v>41930</v>
      </c>
      <c r="G181" s="117">
        <v>29500</v>
      </c>
      <c r="H181" s="136">
        <f t="shared" si="3"/>
        <v>0.7035535416169807</v>
      </c>
    </row>
    <row r="182" spans="1:8" ht="24">
      <c r="A182" s="44"/>
      <c r="B182" s="14"/>
      <c r="C182" s="20" t="s">
        <v>231</v>
      </c>
      <c r="D182" s="24">
        <v>4700</v>
      </c>
      <c r="E182" s="25">
        <v>72000</v>
      </c>
      <c r="F182" s="114">
        <v>37000</v>
      </c>
      <c r="G182" s="117">
        <v>31579.65</v>
      </c>
      <c r="H182" s="136">
        <f t="shared" si="3"/>
        <v>0.853504054054054</v>
      </c>
    </row>
    <row r="183" spans="1:8" ht="24">
      <c r="A183" s="44"/>
      <c r="B183" s="14"/>
      <c r="C183" s="20" t="s">
        <v>232</v>
      </c>
      <c r="D183" s="24">
        <v>4740</v>
      </c>
      <c r="E183" s="25">
        <v>21383</v>
      </c>
      <c r="F183" s="114">
        <v>22083</v>
      </c>
      <c r="G183" s="117">
        <v>21155.7</v>
      </c>
      <c r="H183" s="136">
        <f t="shared" si="3"/>
        <v>0.9580084227686456</v>
      </c>
    </row>
    <row r="184" spans="1:8" ht="24">
      <c r="A184" s="44"/>
      <c r="B184" s="14"/>
      <c r="C184" s="20" t="s">
        <v>233</v>
      </c>
      <c r="D184" s="24">
        <v>4750</v>
      </c>
      <c r="E184" s="25">
        <v>130257</v>
      </c>
      <c r="F184" s="114">
        <v>120257</v>
      </c>
      <c r="G184" s="117">
        <v>105709.19</v>
      </c>
      <c r="H184" s="136">
        <f t="shared" si="3"/>
        <v>0.8790273331282171</v>
      </c>
    </row>
    <row r="185" spans="1:8" ht="24">
      <c r="A185" s="44"/>
      <c r="B185" s="14"/>
      <c r="C185" s="20" t="s">
        <v>252</v>
      </c>
      <c r="D185" s="24">
        <v>4400</v>
      </c>
      <c r="E185" s="25">
        <v>9655</v>
      </c>
      <c r="F185" s="114">
        <v>13905</v>
      </c>
      <c r="G185" s="117">
        <v>13221</v>
      </c>
      <c r="H185" s="136">
        <f t="shared" si="3"/>
        <v>0.9508090614886732</v>
      </c>
    </row>
    <row r="186" spans="1:8" ht="12.75">
      <c r="A186" s="44"/>
      <c r="B186" s="14"/>
      <c r="C186" s="20" t="s">
        <v>342</v>
      </c>
      <c r="D186" s="24">
        <v>4500</v>
      </c>
      <c r="E186" s="25">
        <v>237448</v>
      </c>
      <c r="F186" s="114">
        <v>237448</v>
      </c>
      <c r="G186" s="117">
        <v>95521</v>
      </c>
      <c r="H186" s="136">
        <f t="shared" si="3"/>
        <v>0.40228176274384286</v>
      </c>
    </row>
    <row r="187" spans="1:8" ht="12.75">
      <c r="A187" s="44"/>
      <c r="B187" s="14"/>
      <c r="C187" s="20" t="s">
        <v>247</v>
      </c>
      <c r="D187" s="24">
        <v>6060</v>
      </c>
      <c r="E187" s="7">
        <v>150000</v>
      </c>
      <c r="F187" s="114">
        <v>10000</v>
      </c>
      <c r="G187" s="117"/>
      <c r="H187" s="136">
        <f t="shared" si="3"/>
        <v>0</v>
      </c>
    </row>
    <row r="188" spans="1:8" ht="12.75">
      <c r="A188" s="44"/>
      <c r="B188" s="14"/>
      <c r="C188" s="20" t="s">
        <v>357</v>
      </c>
      <c r="D188" s="24">
        <v>6050</v>
      </c>
      <c r="E188" s="7"/>
      <c r="F188" s="114">
        <v>20000</v>
      </c>
      <c r="G188" s="117">
        <v>12583.4</v>
      </c>
      <c r="H188" s="136"/>
    </row>
    <row r="189" spans="1:8" ht="24">
      <c r="A189" s="44"/>
      <c r="B189" s="14"/>
      <c r="C189" s="20" t="s">
        <v>348</v>
      </c>
      <c r="D189" s="24">
        <v>6050</v>
      </c>
      <c r="E189" s="7">
        <v>100000</v>
      </c>
      <c r="F189" s="114">
        <v>83100</v>
      </c>
      <c r="G189" s="117">
        <v>70564.93</v>
      </c>
      <c r="H189" s="136">
        <f t="shared" si="3"/>
        <v>0.8491567990373043</v>
      </c>
    </row>
    <row r="190" spans="1:8" ht="12.75">
      <c r="A190" s="8"/>
      <c r="B190" s="14"/>
      <c r="C190" s="20" t="s">
        <v>15</v>
      </c>
      <c r="D190" s="24">
        <v>4280</v>
      </c>
      <c r="E190" s="7">
        <v>6379</v>
      </c>
      <c r="F190" s="114">
        <v>11879</v>
      </c>
      <c r="G190" s="117">
        <v>10688</v>
      </c>
      <c r="H190" s="136">
        <f t="shared" si="3"/>
        <v>0.8997390352723293</v>
      </c>
    </row>
    <row r="191" spans="1:8" ht="12.75">
      <c r="A191" s="137"/>
      <c r="B191" s="21">
        <v>75045</v>
      </c>
      <c r="C191" s="22" t="s">
        <v>338</v>
      </c>
      <c r="D191" s="23"/>
      <c r="E191" s="32">
        <f>SUM(E192:E199)</f>
        <v>30000</v>
      </c>
      <c r="F191" s="32">
        <f>SUM(F192:F199)</f>
        <v>29340</v>
      </c>
      <c r="G191" s="121">
        <f>SUM(G192:G199)</f>
        <v>29336.429999999997</v>
      </c>
      <c r="H191" s="135">
        <f t="shared" si="3"/>
        <v>0.9998783231083843</v>
      </c>
    </row>
    <row r="192" spans="1:8" ht="12.75">
      <c r="A192" s="8"/>
      <c r="B192" s="14"/>
      <c r="C192" s="20" t="s">
        <v>178</v>
      </c>
      <c r="D192" s="24">
        <v>4170</v>
      </c>
      <c r="E192" s="25">
        <v>24020</v>
      </c>
      <c r="F192" s="114">
        <v>23300</v>
      </c>
      <c r="G192" s="117">
        <v>23300</v>
      </c>
      <c r="H192" s="136">
        <f t="shared" si="3"/>
        <v>1</v>
      </c>
    </row>
    <row r="193" spans="1:8" ht="12.75">
      <c r="A193" s="8"/>
      <c r="B193" s="14"/>
      <c r="C193" s="20" t="s">
        <v>29</v>
      </c>
      <c r="D193" s="24">
        <v>4110</v>
      </c>
      <c r="E193" s="25">
        <v>1030</v>
      </c>
      <c r="F193" s="114">
        <v>897</v>
      </c>
      <c r="G193" s="117">
        <v>896.21</v>
      </c>
      <c r="H193" s="136">
        <f t="shared" si="3"/>
        <v>0.9991192865105909</v>
      </c>
    </row>
    <row r="194" spans="1:8" ht="12.75">
      <c r="A194" s="8"/>
      <c r="B194" s="14"/>
      <c r="C194" s="20" t="s">
        <v>73</v>
      </c>
      <c r="D194" s="24">
        <v>4120</v>
      </c>
      <c r="E194" s="25">
        <v>167</v>
      </c>
      <c r="F194" s="114">
        <v>145</v>
      </c>
      <c r="G194" s="117">
        <v>144.55</v>
      </c>
      <c r="H194" s="136">
        <f t="shared" si="3"/>
        <v>0.996896551724138</v>
      </c>
    </row>
    <row r="195" spans="1:8" ht="12.75">
      <c r="A195" s="8"/>
      <c r="B195" s="14"/>
      <c r="C195" s="20" t="s">
        <v>61</v>
      </c>
      <c r="D195" s="24">
        <v>4210</v>
      </c>
      <c r="E195" s="25">
        <v>1135</v>
      </c>
      <c r="F195" s="114">
        <v>1294</v>
      </c>
      <c r="G195" s="117">
        <v>1292.72</v>
      </c>
      <c r="H195" s="136">
        <f t="shared" si="3"/>
        <v>0.9990108191653787</v>
      </c>
    </row>
    <row r="196" spans="1:8" ht="24">
      <c r="A196" s="8"/>
      <c r="B196" s="14"/>
      <c r="C196" s="20" t="s">
        <v>414</v>
      </c>
      <c r="D196" s="24">
        <v>4370</v>
      </c>
      <c r="E196" s="25">
        <v>532</v>
      </c>
      <c r="F196" s="114">
        <v>56</v>
      </c>
      <c r="G196" s="117">
        <v>55.19</v>
      </c>
      <c r="H196" s="136">
        <f t="shared" si="3"/>
        <v>0.9855357142857143</v>
      </c>
    </row>
    <row r="197" spans="1:8" ht="12.75">
      <c r="A197" s="8"/>
      <c r="B197" s="14"/>
      <c r="C197" s="20" t="s">
        <v>234</v>
      </c>
      <c r="D197" s="24">
        <v>4400</v>
      </c>
      <c r="E197" s="25">
        <v>2800</v>
      </c>
      <c r="F197" s="114">
        <v>2900</v>
      </c>
      <c r="G197" s="117">
        <v>2900</v>
      </c>
      <c r="H197" s="136">
        <f t="shared" si="3"/>
        <v>1</v>
      </c>
    </row>
    <row r="198" spans="1:8" ht="24">
      <c r="A198" s="8"/>
      <c r="B198" s="14"/>
      <c r="C198" s="20" t="s">
        <v>233</v>
      </c>
      <c r="D198" s="24">
        <v>4750</v>
      </c>
      <c r="E198" s="25"/>
      <c r="F198" s="114">
        <v>748</v>
      </c>
      <c r="G198" s="117">
        <v>747.76</v>
      </c>
      <c r="H198" s="136">
        <f t="shared" si="3"/>
        <v>0.9996791443850267</v>
      </c>
    </row>
    <row r="199" spans="1:8" ht="12.75">
      <c r="A199" s="8"/>
      <c r="B199" s="14"/>
      <c r="C199" s="20" t="s">
        <v>33</v>
      </c>
      <c r="D199" s="24">
        <v>4300</v>
      </c>
      <c r="E199" s="25">
        <v>316</v>
      </c>
      <c r="F199" s="114">
        <v>0</v>
      </c>
      <c r="G199" s="117"/>
      <c r="H199" s="136"/>
    </row>
    <row r="200" spans="1:8" ht="12.75">
      <c r="A200" s="8"/>
      <c r="B200" s="19" t="s">
        <v>422</v>
      </c>
      <c r="C200" s="10" t="s">
        <v>423</v>
      </c>
      <c r="D200" s="11"/>
      <c r="E200" s="129">
        <f>SUM(E201:E205)</f>
        <v>0</v>
      </c>
      <c r="F200" s="129">
        <f>SUM(F201:F205)</f>
        <v>30624</v>
      </c>
      <c r="G200" s="127">
        <f>SUM(G201:G205)</f>
        <v>29217.77</v>
      </c>
      <c r="H200" s="135">
        <f t="shared" si="3"/>
        <v>0.9540807863113898</v>
      </c>
    </row>
    <row r="201" spans="1:8" ht="12.75">
      <c r="A201" s="8"/>
      <c r="B201" s="14"/>
      <c r="C201" s="20" t="s">
        <v>4</v>
      </c>
      <c r="D201" s="24">
        <v>3020</v>
      </c>
      <c r="E201" s="25"/>
      <c r="F201" s="114">
        <v>23823</v>
      </c>
      <c r="G201" s="117">
        <v>22924</v>
      </c>
      <c r="H201" s="136">
        <f t="shared" si="3"/>
        <v>0.9622633589388406</v>
      </c>
    </row>
    <row r="202" spans="1:8" ht="12.75">
      <c r="A202" s="8"/>
      <c r="B202" s="14"/>
      <c r="C202" s="20" t="s">
        <v>29</v>
      </c>
      <c r="D202" s="24">
        <v>4110</v>
      </c>
      <c r="E202" s="25"/>
      <c r="F202" s="114">
        <v>815</v>
      </c>
      <c r="G202" s="117">
        <v>812.69</v>
      </c>
      <c r="H202" s="136">
        <f t="shared" si="3"/>
        <v>0.9971656441717792</v>
      </c>
    </row>
    <row r="203" spans="1:8" ht="12.75">
      <c r="A203" s="8"/>
      <c r="B203" s="14"/>
      <c r="C203" s="20" t="s">
        <v>73</v>
      </c>
      <c r="D203" s="24">
        <v>4120</v>
      </c>
      <c r="E203" s="25"/>
      <c r="F203" s="114">
        <v>132</v>
      </c>
      <c r="G203" s="117">
        <v>131.08</v>
      </c>
      <c r="H203" s="136">
        <f t="shared" si="3"/>
        <v>0.9930303030303032</v>
      </c>
    </row>
    <row r="204" spans="1:8" ht="12.75">
      <c r="A204" s="8"/>
      <c r="B204" s="14"/>
      <c r="C204" s="20" t="s">
        <v>178</v>
      </c>
      <c r="D204" s="24">
        <v>4170</v>
      </c>
      <c r="E204" s="25"/>
      <c r="F204" s="114">
        <v>5350</v>
      </c>
      <c r="G204" s="117">
        <v>5350</v>
      </c>
      <c r="H204" s="136">
        <f t="shared" si="3"/>
        <v>1</v>
      </c>
    </row>
    <row r="205" spans="1:8" ht="12.75">
      <c r="A205" s="8"/>
      <c r="B205" s="14"/>
      <c r="C205" s="20" t="s">
        <v>61</v>
      </c>
      <c r="D205" s="24">
        <v>4210</v>
      </c>
      <c r="E205" s="25"/>
      <c r="F205" s="114">
        <v>504</v>
      </c>
      <c r="G205" s="117"/>
      <c r="H205" s="136">
        <f t="shared" si="3"/>
        <v>0</v>
      </c>
    </row>
    <row r="206" spans="1:8" ht="12.75">
      <c r="A206" s="8"/>
      <c r="B206" s="19" t="s">
        <v>18</v>
      </c>
      <c r="C206" s="10" t="s">
        <v>19</v>
      </c>
      <c r="D206" s="11"/>
      <c r="E206" s="12">
        <f>SUM(E207:E217)</f>
        <v>630500</v>
      </c>
      <c r="F206" s="12">
        <f>SUM(F207:F217)</f>
        <v>625000</v>
      </c>
      <c r="G206" s="116">
        <f>SUM(G207:G217)</f>
        <v>609255.1799999999</v>
      </c>
      <c r="H206" s="135">
        <f t="shared" si="3"/>
        <v>0.9748082879999999</v>
      </c>
    </row>
    <row r="207" spans="1:8" ht="36">
      <c r="A207" s="8"/>
      <c r="B207" s="14"/>
      <c r="C207" s="20" t="s">
        <v>203</v>
      </c>
      <c r="D207" s="24">
        <v>2820</v>
      </c>
      <c r="E207" s="25">
        <v>120000</v>
      </c>
      <c r="F207" s="114">
        <v>69500</v>
      </c>
      <c r="G207" s="117">
        <v>69500</v>
      </c>
      <c r="H207" s="136">
        <f t="shared" si="3"/>
        <v>1</v>
      </c>
    </row>
    <row r="208" spans="1:8" ht="24">
      <c r="A208" s="8"/>
      <c r="B208" s="14"/>
      <c r="C208" s="89" t="s">
        <v>267</v>
      </c>
      <c r="D208" s="62">
        <v>2800</v>
      </c>
      <c r="E208" s="25">
        <v>60000</v>
      </c>
      <c r="F208" s="114">
        <v>25000</v>
      </c>
      <c r="G208" s="117">
        <v>25000</v>
      </c>
      <c r="H208" s="136">
        <f t="shared" si="3"/>
        <v>1</v>
      </c>
    </row>
    <row r="209" spans="1:8" ht="24">
      <c r="A209" s="8"/>
      <c r="B209" s="14"/>
      <c r="C209" s="105" t="s">
        <v>275</v>
      </c>
      <c r="D209" s="62">
        <v>2810</v>
      </c>
      <c r="E209" s="25">
        <v>9000</v>
      </c>
      <c r="F209" s="114">
        <v>4800</v>
      </c>
      <c r="G209" s="117">
        <v>4800</v>
      </c>
      <c r="H209" s="136">
        <f t="shared" si="3"/>
        <v>1</v>
      </c>
    </row>
    <row r="210" spans="1:8" ht="24">
      <c r="A210" s="8"/>
      <c r="B210" s="14"/>
      <c r="C210" s="20" t="s">
        <v>137</v>
      </c>
      <c r="D210" s="24">
        <v>3040</v>
      </c>
      <c r="E210" s="25">
        <v>10000</v>
      </c>
      <c r="F210" s="114">
        <v>3000</v>
      </c>
      <c r="G210" s="117">
        <v>2699.01</v>
      </c>
      <c r="H210" s="136">
        <f t="shared" si="3"/>
        <v>0.8996700000000001</v>
      </c>
    </row>
    <row r="211" spans="1:8" ht="12.75">
      <c r="A211" s="8"/>
      <c r="B211" s="14"/>
      <c r="C211" s="20" t="s">
        <v>178</v>
      </c>
      <c r="D211" s="24">
        <v>4170</v>
      </c>
      <c r="E211" s="25">
        <v>100000</v>
      </c>
      <c r="F211" s="114">
        <v>11000</v>
      </c>
      <c r="G211" s="117">
        <v>10523</v>
      </c>
      <c r="H211" s="136">
        <f t="shared" si="3"/>
        <v>0.9566363636363636</v>
      </c>
    </row>
    <row r="212" spans="1:8" ht="12.75">
      <c r="A212" s="8"/>
      <c r="B212" s="14"/>
      <c r="C212" s="20" t="s">
        <v>61</v>
      </c>
      <c r="D212" s="24">
        <v>4210</v>
      </c>
      <c r="E212" s="25">
        <v>23000</v>
      </c>
      <c r="F212" s="114">
        <v>19000</v>
      </c>
      <c r="G212" s="117">
        <v>18804.28</v>
      </c>
      <c r="H212" s="136">
        <f t="shared" si="3"/>
        <v>0.989698947368421</v>
      </c>
    </row>
    <row r="213" spans="1:8" ht="12.75">
      <c r="A213" s="8"/>
      <c r="B213" s="14"/>
      <c r="C213" s="20" t="s">
        <v>20</v>
      </c>
      <c r="D213" s="24">
        <v>4300</v>
      </c>
      <c r="E213" s="25">
        <v>259000</v>
      </c>
      <c r="F213" s="114">
        <v>465782</v>
      </c>
      <c r="G213" s="117">
        <v>451801.65</v>
      </c>
      <c r="H213" s="136">
        <f t="shared" si="3"/>
        <v>0.9699852076722587</v>
      </c>
    </row>
    <row r="214" spans="1:8" ht="12.75">
      <c r="A214" s="8"/>
      <c r="B214" s="14"/>
      <c r="C214" s="20" t="s">
        <v>236</v>
      </c>
      <c r="D214" s="24">
        <v>4380</v>
      </c>
      <c r="E214" s="25">
        <v>9000</v>
      </c>
      <c r="F214" s="114">
        <v>1000</v>
      </c>
      <c r="G214" s="117">
        <v>300</v>
      </c>
      <c r="H214" s="136">
        <f t="shared" si="3"/>
        <v>0.3</v>
      </c>
    </row>
    <row r="215" spans="1:8" ht="12.75">
      <c r="A215" s="8"/>
      <c r="B215" s="14"/>
      <c r="C215" s="20" t="s">
        <v>35</v>
      </c>
      <c r="D215" s="24">
        <v>4430</v>
      </c>
      <c r="E215" s="25">
        <v>3500</v>
      </c>
      <c r="F215" s="114">
        <v>9918</v>
      </c>
      <c r="G215" s="117">
        <v>9909.35</v>
      </c>
      <c r="H215" s="136">
        <f t="shared" si="3"/>
        <v>0.9991278483565236</v>
      </c>
    </row>
    <row r="216" spans="1:8" ht="12.75">
      <c r="A216" s="8"/>
      <c r="B216" s="14"/>
      <c r="C216" s="20" t="s">
        <v>161</v>
      </c>
      <c r="D216" s="24">
        <v>4420</v>
      </c>
      <c r="E216" s="25">
        <v>22000</v>
      </c>
      <c r="F216" s="114">
        <v>4750</v>
      </c>
      <c r="G216" s="117">
        <v>4742.8</v>
      </c>
      <c r="H216" s="136">
        <f t="shared" si="3"/>
        <v>0.9984842105263159</v>
      </c>
    </row>
    <row r="217" spans="1:8" ht="12.75">
      <c r="A217" s="8"/>
      <c r="B217" s="14"/>
      <c r="C217" s="20" t="s">
        <v>174</v>
      </c>
      <c r="D217" s="24">
        <v>4530</v>
      </c>
      <c r="E217" s="25">
        <v>15000</v>
      </c>
      <c r="F217" s="114">
        <v>11250</v>
      </c>
      <c r="G217" s="117">
        <v>11175.09</v>
      </c>
      <c r="H217" s="136">
        <f t="shared" si="3"/>
        <v>0.9933413333333333</v>
      </c>
    </row>
    <row r="218" spans="1:8" ht="12.75">
      <c r="A218" s="137"/>
      <c r="B218" s="21">
        <v>75095</v>
      </c>
      <c r="C218" s="22" t="s">
        <v>40</v>
      </c>
      <c r="D218" s="23"/>
      <c r="E218" s="32">
        <f>SUM(E219:E226)-E219</f>
        <v>105750</v>
      </c>
      <c r="F218" s="32">
        <f>SUM(F219:F226)-F219</f>
        <v>252400</v>
      </c>
      <c r="G218" s="121">
        <f>SUM(G219:G226)-G219</f>
        <v>229959</v>
      </c>
      <c r="H218" s="135">
        <f t="shared" si="3"/>
        <v>0.9110895404120444</v>
      </c>
    </row>
    <row r="219" spans="1:8" ht="12.75">
      <c r="A219" s="139"/>
      <c r="B219" s="30"/>
      <c r="C219" s="20" t="s">
        <v>35</v>
      </c>
      <c r="D219" s="26">
        <v>4430</v>
      </c>
      <c r="E219" s="81">
        <f>SUM(E220:E223)</f>
        <v>24970</v>
      </c>
      <c r="F219" s="81">
        <f>SUM(F220:F223)</f>
        <v>24970</v>
      </c>
      <c r="G219" s="119">
        <f>SUM(G220:G223)</f>
        <v>22289.15</v>
      </c>
      <c r="H219" s="138">
        <f t="shared" si="3"/>
        <v>0.8926371645975171</v>
      </c>
    </row>
    <row r="220" spans="1:8" ht="12.75">
      <c r="A220" s="8"/>
      <c r="B220" s="14"/>
      <c r="C220" s="20" t="s">
        <v>195</v>
      </c>
      <c r="D220" s="24"/>
      <c r="E220" s="25">
        <v>1595</v>
      </c>
      <c r="F220" s="114">
        <v>1595</v>
      </c>
      <c r="G220" s="117"/>
      <c r="H220" s="136">
        <f t="shared" si="3"/>
        <v>0</v>
      </c>
    </row>
    <row r="221" spans="1:8" ht="12.75">
      <c r="A221" s="8"/>
      <c r="B221" s="14"/>
      <c r="C221" s="20" t="s">
        <v>78</v>
      </c>
      <c r="D221" s="24"/>
      <c r="E221" s="25">
        <v>13450</v>
      </c>
      <c r="F221" s="114">
        <v>13450</v>
      </c>
      <c r="G221" s="117">
        <v>13434.02</v>
      </c>
      <c r="H221" s="136">
        <f t="shared" si="3"/>
        <v>0.9988118959107807</v>
      </c>
    </row>
    <row r="222" spans="1:8" ht="12.75">
      <c r="A222" s="8"/>
      <c r="B222" s="14"/>
      <c r="C222" s="20" t="s">
        <v>196</v>
      </c>
      <c r="D222" s="24"/>
      <c r="E222" s="25">
        <v>2130</v>
      </c>
      <c r="F222" s="114">
        <v>2130</v>
      </c>
      <c r="G222" s="117">
        <v>1355.13</v>
      </c>
      <c r="H222" s="136">
        <f t="shared" si="3"/>
        <v>0.6362112676056338</v>
      </c>
    </row>
    <row r="223" spans="1:8" ht="12.75">
      <c r="A223" s="8"/>
      <c r="B223" s="14"/>
      <c r="C223" s="20" t="s">
        <v>286</v>
      </c>
      <c r="D223" s="24"/>
      <c r="E223" s="25">
        <v>7795</v>
      </c>
      <c r="F223" s="114">
        <v>7795</v>
      </c>
      <c r="G223" s="117">
        <v>7500</v>
      </c>
      <c r="H223" s="136">
        <f t="shared" si="3"/>
        <v>0.9621552277100706</v>
      </c>
    </row>
    <row r="224" spans="1:8" ht="24">
      <c r="A224" s="8"/>
      <c r="B224" s="14"/>
      <c r="C224" s="20" t="s">
        <v>358</v>
      </c>
      <c r="D224" s="24">
        <v>2710</v>
      </c>
      <c r="E224" s="25"/>
      <c r="F224" s="114">
        <v>150000</v>
      </c>
      <c r="G224" s="117">
        <v>150000</v>
      </c>
      <c r="H224" s="136">
        <f t="shared" si="3"/>
        <v>1</v>
      </c>
    </row>
    <row r="225" spans="1:8" ht="12.75">
      <c r="A225" s="8"/>
      <c r="B225" s="14"/>
      <c r="C225" s="20" t="s">
        <v>125</v>
      </c>
      <c r="D225" s="24">
        <v>4100</v>
      </c>
      <c r="E225" s="25">
        <v>13780</v>
      </c>
      <c r="F225" s="114">
        <v>15280</v>
      </c>
      <c r="G225" s="117">
        <v>14118.42</v>
      </c>
      <c r="H225" s="136">
        <f t="shared" si="3"/>
        <v>0.9239803664921467</v>
      </c>
    </row>
    <row r="226" spans="1:8" ht="24">
      <c r="A226" s="8"/>
      <c r="B226" s="14"/>
      <c r="C226" s="20" t="s">
        <v>176</v>
      </c>
      <c r="D226" s="24">
        <v>4610</v>
      </c>
      <c r="E226" s="25">
        <v>67000</v>
      </c>
      <c r="F226" s="114">
        <v>62150</v>
      </c>
      <c r="G226" s="117">
        <v>43551.43</v>
      </c>
      <c r="H226" s="136">
        <f t="shared" si="3"/>
        <v>0.7007470635559131</v>
      </c>
    </row>
    <row r="227" spans="1:8" ht="24">
      <c r="A227" s="4">
        <v>751</v>
      </c>
      <c r="B227" s="3"/>
      <c r="C227" s="5" t="s">
        <v>387</v>
      </c>
      <c r="D227" s="4"/>
      <c r="E227" s="33">
        <f>SUM(E228+E230+E242)</f>
        <v>10389</v>
      </c>
      <c r="F227" s="33">
        <f>SUM(F228+F230+F242)</f>
        <v>302581</v>
      </c>
      <c r="G227" s="122">
        <f>SUM(G228+G230+G242)</f>
        <v>298119.25</v>
      </c>
      <c r="H227" s="134">
        <f t="shared" si="3"/>
        <v>0.9852543616420066</v>
      </c>
    </row>
    <row r="228" spans="1:8" ht="24">
      <c r="A228" s="137"/>
      <c r="B228" s="21">
        <v>75101</v>
      </c>
      <c r="C228" s="22" t="s">
        <v>388</v>
      </c>
      <c r="D228" s="23"/>
      <c r="E228" s="12">
        <f>SUM(E229)</f>
        <v>10389</v>
      </c>
      <c r="F228" s="12">
        <f>SUM(F229)</f>
        <v>10389</v>
      </c>
      <c r="G228" s="116">
        <f>SUM(G229)</f>
        <v>10389</v>
      </c>
      <c r="H228" s="135">
        <f t="shared" si="3"/>
        <v>1</v>
      </c>
    </row>
    <row r="229" spans="1:8" ht="12.75">
      <c r="A229" s="8"/>
      <c r="B229" s="14"/>
      <c r="C229" s="20" t="s">
        <v>27</v>
      </c>
      <c r="D229" s="24">
        <v>4010</v>
      </c>
      <c r="E229" s="25">
        <v>10389</v>
      </c>
      <c r="F229" s="114">
        <v>10389</v>
      </c>
      <c r="G229" s="117">
        <v>10389</v>
      </c>
      <c r="H229" s="136">
        <f t="shared" si="3"/>
        <v>1</v>
      </c>
    </row>
    <row r="230" spans="1:8" ht="12.75">
      <c r="A230" s="8"/>
      <c r="B230" s="19" t="s">
        <v>359</v>
      </c>
      <c r="C230" s="10" t="s">
        <v>360</v>
      </c>
      <c r="D230" s="11"/>
      <c r="E230" s="129">
        <f>SUM(E231:E241)</f>
        <v>0</v>
      </c>
      <c r="F230" s="129">
        <f>SUM(F231:F241)</f>
        <v>133279</v>
      </c>
      <c r="G230" s="127">
        <f>SUM(G231:G241)</f>
        <v>133275.63</v>
      </c>
      <c r="H230" s="135">
        <f t="shared" si="3"/>
        <v>0.9999747146962388</v>
      </c>
    </row>
    <row r="231" spans="1:8" ht="12.75">
      <c r="A231" s="8"/>
      <c r="B231" s="14"/>
      <c r="C231" s="20" t="s">
        <v>64</v>
      </c>
      <c r="D231" s="24">
        <v>3030</v>
      </c>
      <c r="E231" s="25"/>
      <c r="F231" s="114">
        <v>80730</v>
      </c>
      <c r="G231" s="117">
        <v>80730</v>
      </c>
      <c r="H231" s="136">
        <f t="shared" si="3"/>
        <v>1</v>
      </c>
    </row>
    <row r="232" spans="1:8" ht="12.75">
      <c r="A232" s="8"/>
      <c r="B232" s="14"/>
      <c r="C232" s="38" t="s">
        <v>29</v>
      </c>
      <c r="D232" s="24">
        <v>4110</v>
      </c>
      <c r="E232" s="25"/>
      <c r="F232" s="114">
        <v>4231</v>
      </c>
      <c r="G232" s="117">
        <v>4230.23</v>
      </c>
      <c r="H232" s="136">
        <f t="shared" si="3"/>
        <v>0.9998180099267312</v>
      </c>
    </row>
    <row r="233" spans="1:8" ht="12.75">
      <c r="A233" s="8"/>
      <c r="B233" s="14"/>
      <c r="C233" s="38" t="s">
        <v>73</v>
      </c>
      <c r="D233" s="24">
        <v>4120</v>
      </c>
      <c r="E233" s="25"/>
      <c r="F233" s="114">
        <v>421</v>
      </c>
      <c r="G233" s="117">
        <v>420.18</v>
      </c>
      <c r="H233" s="136">
        <f t="shared" si="3"/>
        <v>0.9980522565320665</v>
      </c>
    </row>
    <row r="234" spans="1:8" ht="12.75">
      <c r="A234" s="8"/>
      <c r="B234" s="14"/>
      <c r="C234" s="38" t="s">
        <v>178</v>
      </c>
      <c r="D234" s="24">
        <v>4170</v>
      </c>
      <c r="E234" s="25"/>
      <c r="F234" s="114">
        <v>35950</v>
      </c>
      <c r="G234" s="117">
        <v>35950</v>
      </c>
      <c r="H234" s="136">
        <f t="shared" si="3"/>
        <v>1</v>
      </c>
    </row>
    <row r="235" spans="1:8" ht="12.75">
      <c r="A235" s="8"/>
      <c r="B235" s="14"/>
      <c r="C235" s="38" t="s">
        <v>61</v>
      </c>
      <c r="D235" s="24">
        <v>4210</v>
      </c>
      <c r="E235" s="25"/>
      <c r="F235" s="114">
        <v>2710</v>
      </c>
      <c r="G235" s="117">
        <v>2709.77</v>
      </c>
      <c r="H235" s="136">
        <f t="shared" si="3"/>
        <v>0.9999151291512915</v>
      </c>
    </row>
    <row r="236" spans="1:8" ht="12.75">
      <c r="A236" s="8"/>
      <c r="B236" s="14"/>
      <c r="C236" s="38" t="s">
        <v>84</v>
      </c>
      <c r="D236" s="24">
        <v>4260</v>
      </c>
      <c r="E236" s="25"/>
      <c r="F236" s="114">
        <v>200</v>
      </c>
      <c r="G236" s="117">
        <v>200</v>
      </c>
      <c r="H236" s="136">
        <f t="shared" si="3"/>
        <v>1</v>
      </c>
    </row>
    <row r="237" spans="1:8" ht="12.75">
      <c r="A237" s="8"/>
      <c r="B237" s="14"/>
      <c r="C237" s="38" t="s">
        <v>33</v>
      </c>
      <c r="D237" s="24">
        <v>4300</v>
      </c>
      <c r="E237" s="25"/>
      <c r="F237" s="114">
        <v>1047</v>
      </c>
      <c r="G237" s="117">
        <v>1046.4</v>
      </c>
      <c r="H237" s="136">
        <f t="shared" si="3"/>
        <v>0.9994269340974213</v>
      </c>
    </row>
    <row r="238" spans="1:8" ht="24">
      <c r="A238" s="8"/>
      <c r="B238" s="14"/>
      <c r="C238" s="20" t="s">
        <v>414</v>
      </c>
      <c r="D238" s="24">
        <v>4370</v>
      </c>
      <c r="E238" s="25"/>
      <c r="F238" s="114">
        <v>200</v>
      </c>
      <c r="G238" s="117">
        <v>200</v>
      </c>
      <c r="H238" s="136">
        <f t="shared" si="3"/>
        <v>1</v>
      </c>
    </row>
    <row r="239" spans="1:8" ht="24">
      <c r="A239" s="8"/>
      <c r="B239" s="14"/>
      <c r="C239" s="20" t="s">
        <v>252</v>
      </c>
      <c r="D239" s="24">
        <v>4400</v>
      </c>
      <c r="E239" s="25"/>
      <c r="F239" s="114">
        <v>5700</v>
      </c>
      <c r="G239" s="117">
        <v>5700</v>
      </c>
      <c r="H239" s="136">
        <f t="shared" si="3"/>
        <v>1</v>
      </c>
    </row>
    <row r="240" spans="1:8" ht="24">
      <c r="A240" s="8"/>
      <c r="B240" s="14"/>
      <c r="C240" s="20" t="s">
        <v>232</v>
      </c>
      <c r="D240" s="24">
        <v>4740</v>
      </c>
      <c r="E240" s="25"/>
      <c r="F240" s="114">
        <v>485</v>
      </c>
      <c r="G240" s="117">
        <v>484.95</v>
      </c>
      <c r="H240" s="136">
        <f t="shared" si="3"/>
        <v>0.9998969072164948</v>
      </c>
    </row>
    <row r="241" spans="1:8" ht="24">
      <c r="A241" s="8"/>
      <c r="B241" s="14"/>
      <c r="C241" s="20" t="s">
        <v>233</v>
      </c>
      <c r="D241" s="24">
        <v>4750</v>
      </c>
      <c r="E241" s="25"/>
      <c r="F241" s="114">
        <v>1605</v>
      </c>
      <c r="G241" s="117">
        <v>1604.1</v>
      </c>
      <c r="H241" s="136">
        <f t="shared" si="3"/>
        <v>0.9994392523364486</v>
      </c>
    </row>
    <row r="242" spans="1:8" ht="36">
      <c r="A242" s="8"/>
      <c r="B242" s="19" t="s">
        <v>424</v>
      </c>
      <c r="C242" s="153" t="s">
        <v>425</v>
      </c>
      <c r="D242" s="11"/>
      <c r="E242" s="129">
        <f>SUM(E243:E251)</f>
        <v>0</v>
      </c>
      <c r="F242" s="129">
        <f>SUM(F243:F251)</f>
        <v>158913</v>
      </c>
      <c r="G242" s="127">
        <f>SUM(G243:G251)</f>
        <v>154454.62</v>
      </c>
      <c r="H242" s="135">
        <f t="shared" si="3"/>
        <v>0.9719445231038366</v>
      </c>
    </row>
    <row r="243" spans="1:8" ht="12.75">
      <c r="A243" s="8"/>
      <c r="B243" s="14"/>
      <c r="C243" s="20" t="s">
        <v>64</v>
      </c>
      <c r="D243" s="24">
        <v>3030</v>
      </c>
      <c r="E243" s="25"/>
      <c r="F243" s="114">
        <v>88840</v>
      </c>
      <c r="G243" s="117">
        <v>85060</v>
      </c>
      <c r="H243" s="136">
        <f t="shared" si="3"/>
        <v>0.9574515983791085</v>
      </c>
    </row>
    <row r="244" spans="1:8" ht="12.75">
      <c r="A244" s="8"/>
      <c r="B244" s="14"/>
      <c r="C244" s="38" t="s">
        <v>29</v>
      </c>
      <c r="D244" s="24">
        <v>4110</v>
      </c>
      <c r="E244" s="25"/>
      <c r="F244" s="114">
        <v>5218</v>
      </c>
      <c r="G244" s="117">
        <v>5210.26</v>
      </c>
      <c r="H244" s="136">
        <f t="shared" si="3"/>
        <v>0.9985166730548103</v>
      </c>
    </row>
    <row r="245" spans="1:8" ht="12.75">
      <c r="A245" s="8"/>
      <c r="B245" s="14"/>
      <c r="C245" s="38" t="s">
        <v>73</v>
      </c>
      <c r="D245" s="24">
        <v>4120</v>
      </c>
      <c r="E245" s="25"/>
      <c r="F245" s="114">
        <v>593</v>
      </c>
      <c r="G245" s="117">
        <v>586.04</v>
      </c>
      <c r="H245" s="136">
        <f t="shared" si="3"/>
        <v>0.9882630691399662</v>
      </c>
    </row>
    <row r="246" spans="1:8" ht="12.75">
      <c r="A246" s="8"/>
      <c r="B246" s="14"/>
      <c r="C246" s="38" t="s">
        <v>178</v>
      </c>
      <c r="D246" s="24">
        <v>4170</v>
      </c>
      <c r="E246" s="25"/>
      <c r="F246" s="114">
        <v>44111</v>
      </c>
      <c r="G246" s="117">
        <v>44100</v>
      </c>
      <c r="H246" s="136">
        <f t="shared" si="3"/>
        <v>0.9997506290947836</v>
      </c>
    </row>
    <row r="247" spans="1:8" ht="12.75">
      <c r="A247" s="8"/>
      <c r="B247" s="14"/>
      <c r="C247" s="38" t="s">
        <v>61</v>
      </c>
      <c r="D247" s="24">
        <v>4210</v>
      </c>
      <c r="E247" s="25"/>
      <c r="F247" s="114">
        <v>4224</v>
      </c>
      <c r="G247" s="117">
        <v>4223.6</v>
      </c>
      <c r="H247" s="136">
        <f t="shared" si="3"/>
        <v>0.9999053030303031</v>
      </c>
    </row>
    <row r="248" spans="1:8" ht="12.75">
      <c r="A248" s="8"/>
      <c r="B248" s="14"/>
      <c r="C248" s="38" t="s">
        <v>33</v>
      </c>
      <c r="D248" s="24">
        <v>4300</v>
      </c>
      <c r="E248" s="25"/>
      <c r="F248" s="114">
        <v>11117</v>
      </c>
      <c r="G248" s="117">
        <v>11115.81</v>
      </c>
      <c r="H248" s="136">
        <f t="shared" si="3"/>
        <v>0.9998929567329315</v>
      </c>
    </row>
    <row r="249" spans="1:8" ht="24">
      <c r="A249" s="8"/>
      <c r="B249" s="14"/>
      <c r="C249" s="20" t="s">
        <v>252</v>
      </c>
      <c r="D249" s="24">
        <v>4400</v>
      </c>
      <c r="E249" s="25"/>
      <c r="F249" s="114">
        <v>3900</v>
      </c>
      <c r="G249" s="117">
        <v>3250.01</v>
      </c>
      <c r="H249" s="136">
        <f t="shared" si="3"/>
        <v>0.8333358974358975</v>
      </c>
    </row>
    <row r="250" spans="1:8" ht="24">
      <c r="A250" s="8"/>
      <c r="B250" s="14"/>
      <c r="C250" s="20" t="s">
        <v>232</v>
      </c>
      <c r="D250" s="24">
        <v>4740</v>
      </c>
      <c r="E250" s="25"/>
      <c r="F250" s="114">
        <v>586</v>
      </c>
      <c r="G250" s="117">
        <v>585.6</v>
      </c>
      <c r="H250" s="136">
        <f t="shared" si="3"/>
        <v>0.9993174061433447</v>
      </c>
    </row>
    <row r="251" spans="1:8" ht="24">
      <c r="A251" s="8"/>
      <c r="B251" s="14"/>
      <c r="C251" s="20" t="s">
        <v>233</v>
      </c>
      <c r="D251" s="24">
        <v>4750</v>
      </c>
      <c r="E251" s="25"/>
      <c r="F251" s="114">
        <v>324</v>
      </c>
      <c r="G251" s="117">
        <v>323.3</v>
      </c>
      <c r="H251" s="136">
        <f t="shared" si="3"/>
        <v>0.9978395061728396</v>
      </c>
    </row>
    <row r="252" spans="1:8" ht="12.75">
      <c r="A252" s="4">
        <v>754</v>
      </c>
      <c r="B252" s="3"/>
      <c r="C252" s="5" t="s">
        <v>79</v>
      </c>
      <c r="D252" s="4"/>
      <c r="E252" s="33">
        <f>SUM(E253+E256++E289+E300+E308+E314)</f>
        <v>5942200</v>
      </c>
      <c r="F252" s="33">
        <f>SUM(F253+F256++F289+F300+F308+F314)</f>
        <v>5948632</v>
      </c>
      <c r="G252" s="122">
        <f>SUM(G253+G256++G289+G300+G308+G314)</f>
        <v>5909406.95</v>
      </c>
      <c r="H252" s="134">
        <f t="shared" si="3"/>
        <v>0.9934060385648331</v>
      </c>
    </row>
    <row r="253" spans="1:8" ht="12.75">
      <c r="A253" s="16"/>
      <c r="B253" s="9" t="s">
        <v>361</v>
      </c>
      <c r="C253" s="131" t="s">
        <v>362</v>
      </c>
      <c r="D253" s="11"/>
      <c r="E253" s="12">
        <f>SUM(E254:E255)</f>
        <v>0</v>
      </c>
      <c r="F253" s="12">
        <f>SUM(F254:F255)</f>
        <v>124000</v>
      </c>
      <c r="G253" s="116">
        <f>SUM(G254:G255)</f>
        <v>121569.04</v>
      </c>
      <c r="H253" s="135">
        <f t="shared" si="3"/>
        <v>0.9803954838709676</v>
      </c>
    </row>
    <row r="254" spans="1:8" ht="12.75">
      <c r="A254" s="16"/>
      <c r="B254" s="85"/>
      <c r="C254" s="130" t="s">
        <v>411</v>
      </c>
      <c r="D254" s="16">
        <v>3000</v>
      </c>
      <c r="E254" s="17"/>
      <c r="F254" s="17">
        <v>54000</v>
      </c>
      <c r="G254" s="128">
        <v>53500</v>
      </c>
      <c r="H254" s="141">
        <f t="shared" si="3"/>
        <v>0.9907407407407407</v>
      </c>
    </row>
    <row r="255" spans="1:8" ht="24">
      <c r="A255" s="16"/>
      <c r="B255" s="85"/>
      <c r="C255" s="20" t="s">
        <v>412</v>
      </c>
      <c r="D255" s="24">
        <v>6170</v>
      </c>
      <c r="E255" s="17"/>
      <c r="F255" s="17">
        <v>70000</v>
      </c>
      <c r="G255" s="128">
        <v>68069.04</v>
      </c>
      <c r="H255" s="141">
        <f t="shared" si="3"/>
        <v>0.972414857142857</v>
      </c>
    </row>
    <row r="256" spans="1:8" ht="12.75">
      <c r="A256" s="137"/>
      <c r="B256" s="21">
        <v>75411</v>
      </c>
      <c r="C256" s="34" t="s">
        <v>81</v>
      </c>
      <c r="D256" s="23"/>
      <c r="E256" s="32">
        <f>SUM(E257:E288)</f>
        <v>5294000</v>
      </c>
      <c r="F256" s="32">
        <f>SUM(F257:F288)</f>
        <v>5355660</v>
      </c>
      <c r="G256" s="121">
        <f>SUM(G257:G288)</f>
        <v>5355627.54</v>
      </c>
      <c r="H256" s="135">
        <f t="shared" si="3"/>
        <v>0.999993939122349</v>
      </c>
    </row>
    <row r="257" spans="1:8" ht="24">
      <c r="A257" s="8"/>
      <c r="B257" s="14"/>
      <c r="C257" s="20" t="s">
        <v>177</v>
      </c>
      <c r="D257" s="24">
        <v>3070</v>
      </c>
      <c r="E257" s="25">
        <v>219579</v>
      </c>
      <c r="F257" s="114">
        <v>170086</v>
      </c>
      <c r="G257" s="117">
        <v>170085.75</v>
      </c>
      <c r="H257" s="136">
        <f t="shared" si="3"/>
        <v>0.9999985301553331</v>
      </c>
    </row>
    <row r="258" spans="1:8" ht="12.75">
      <c r="A258" s="8"/>
      <c r="B258" s="14"/>
      <c r="C258" s="38" t="s">
        <v>27</v>
      </c>
      <c r="D258" s="24">
        <v>4010</v>
      </c>
      <c r="E258" s="25">
        <v>34123</v>
      </c>
      <c r="F258" s="114">
        <v>34581</v>
      </c>
      <c r="G258" s="117">
        <v>34580.82</v>
      </c>
      <c r="H258" s="136">
        <f t="shared" si="3"/>
        <v>0.9999947948295307</v>
      </c>
    </row>
    <row r="259" spans="1:8" ht="12.75">
      <c r="A259" s="8"/>
      <c r="B259" s="14"/>
      <c r="C259" s="38" t="s">
        <v>82</v>
      </c>
      <c r="D259" s="24">
        <v>4020</v>
      </c>
      <c r="E259" s="25">
        <v>121458</v>
      </c>
      <c r="F259" s="114">
        <v>127982</v>
      </c>
      <c r="G259" s="117">
        <v>127981.76</v>
      </c>
      <c r="H259" s="136">
        <f t="shared" si="3"/>
        <v>0.999998124736291</v>
      </c>
    </row>
    <row r="260" spans="1:8" ht="12.75">
      <c r="A260" s="8"/>
      <c r="B260" s="14"/>
      <c r="C260" s="38" t="s">
        <v>12</v>
      </c>
      <c r="D260" s="24">
        <v>4040</v>
      </c>
      <c r="E260" s="25">
        <v>13574</v>
      </c>
      <c r="F260" s="114">
        <v>12590</v>
      </c>
      <c r="G260" s="117">
        <v>12589.38</v>
      </c>
      <c r="H260" s="136">
        <f t="shared" si="3"/>
        <v>0.9999507545671167</v>
      </c>
    </row>
    <row r="261" spans="1:8" ht="24">
      <c r="A261" s="8"/>
      <c r="B261" s="14"/>
      <c r="C261" s="20" t="s">
        <v>175</v>
      </c>
      <c r="D261" s="24">
        <v>4050</v>
      </c>
      <c r="E261" s="25">
        <v>3493200</v>
      </c>
      <c r="F261" s="114">
        <v>3493200</v>
      </c>
      <c r="G261" s="117">
        <v>3493199.55</v>
      </c>
      <c r="H261" s="136">
        <f t="shared" si="3"/>
        <v>0.9999998711782891</v>
      </c>
    </row>
    <row r="262" spans="1:8" ht="24">
      <c r="A262" s="8"/>
      <c r="B262" s="14"/>
      <c r="C262" s="20" t="s">
        <v>389</v>
      </c>
      <c r="D262" s="24">
        <v>4060</v>
      </c>
      <c r="E262" s="25">
        <v>161099</v>
      </c>
      <c r="F262" s="114">
        <v>202157</v>
      </c>
      <c r="G262" s="117">
        <v>202156.38</v>
      </c>
      <c r="H262" s="136">
        <f t="shared" si="3"/>
        <v>0.9999969330767671</v>
      </c>
    </row>
    <row r="263" spans="1:8" ht="24">
      <c r="A263" s="8"/>
      <c r="B263" s="14"/>
      <c r="C263" s="20" t="s">
        <v>390</v>
      </c>
      <c r="D263" s="24">
        <v>4070</v>
      </c>
      <c r="E263" s="25">
        <v>290984</v>
      </c>
      <c r="F263" s="114">
        <v>251612</v>
      </c>
      <c r="G263" s="117">
        <v>251611.05</v>
      </c>
      <c r="H263" s="136">
        <f t="shared" si="3"/>
        <v>0.9999962243454207</v>
      </c>
    </row>
    <row r="264" spans="1:8" ht="24">
      <c r="A264" s="8"/>
      <c r="B264" s="14"/>
      <c r="C264" s="20" t="s">
        <v>138</v>
      </c>
      <c r="D264" s="24">
        <v>4080</v>
      </c>
      <c r="E264" s="25">
        <v>72581</v>
      </c>
      <c r="F264" s="114">
        <v>0</v>
      </c>
      <c r="G264" s="117"/>
      <c r="H264" s="136"/>
    </row>
    <row r="265" spans="1:8" ht="12.75">
      <c r="A265" s="8"/>
      <c r="B265" s="14"/>
      <c r="C265" s="38" t="s">
        <v>29</v>
      </c>
      <c r="D265" s="24">
        <v>4110</v>
      </c>
      <c r="E265" s="25">
        <v>26965</v>
      </c>
      <c r="F265" s="114">
        <v>29709</v>
      </c>
      <c r="G265" s="117">
        <v>29708.57</v>
      </c>
      <c r="H265" s="136">
        <f t="shared" si="3"/>
        <v>0.9999855262715002</v>
      </c>
    </row>
    <row r="266" spans="1:8" ht="12.75">
      <c r="A266" s="8"/>
      <c r="B266" s="14"/>
      <c r="C266" s="38" t="s">
        <v>73</v>
      </c>
      <c r="D266" s="24">
        <v>4120</v>
      </c>
      <c r="E266" s="25">
        <v>4204</v>
      </c>
      <c r="F266" s="114">
        <v>4258</v>
      </c>
      <c r="G266" s="117">
        <v>4257.86</v>
      </c>
      <c r="H266" s="136">
        <f aca="true" t="shared" si="4" ref="H266:H336">G266/F266</f>
        <v>0.9999671207139501</v>
      </c>
    </row>
    <row r="267" spans="1:8" ht="12.75">
      <c r="A267" s="8"/>
      <c r="B267" s="14"/>
      <c r="C267" s="38" t="s">
        <v>178</v>
      </c>
      <c r="D267" s="24">
        <v>4170</v>
      </c>
      <c r="E267" s="25">
        <v>8700</v>
      </c>
      <c r="F267" s="114">
        <v>8700</v>
      </c>
      <c r="G267" s="117">
        <v>8700</v>
      </c>
      <c r="H267" s="136">
        <f t="shared" si="4"/>
        <v>1</v>
      </c>
    </row>
    <row r="268" spans="1:8" ht="24">
      <c r="A268" s="8"/>
      <c r="B268" s="14"/>
      <c r="C268" s="20" t="s">
        <v>391</v>
      </c>
      <c r="D268" s="24">
        <v>4180</v>
      </c>
      <c r="E268" s="25">
        <v>140681</v>
      </c>
      <c r="F268" s="114">
        <v>120051</v>
      </c>
      <c r="G268" s="117">
        <v>120050.72</v>
      </c>
      <c r="H268" s="136">
        <f t="shared" si="4"/>
        <v>0.9999976676579121</v>
      </c>
    </row>
    <row r="269" spans="1:8" ht="12.75">
      <c r="A269" s="8"/>
      <c r="B269" s="14"/>
      <c r="C269" s="38" t="s">
        <v>61</v>
      </c>
      <c r="D269" s="24">
        <v>4210</v>
      </c>
      <c r="E269" s="25">
        <v>225794</v>
      </c>
      <c r="F269" s="114">
        <v>383994</v>
      </c>
      <c r="G269" s="117">
        <v>383993.68</v>
      </c>
      <c r="H269" s="136">
        <f t="shared" si="4"/>
        <v>0.9999991666536456</v>
      </c>
    </row>
    <row r="270" spans="1:8" ht="12.75">
      <c r="A270" s="8"/>
      <c r="B270" s="14"/>
      <c r="C270" s="38" t="s">
        <v>83</v>
      </c>
      <c r="D270" s="24">
        <v>4220</v>
      </c>
      <c r="E270" s="25">
        <v>1200</v>
      </c>
      <c r="F270" s="114">
        <v>1100</v>
      </c>
      <c r="G270" s="117">
        <v>1099.28</v>
      </c>
      <c r="H270" s="136">
        <f t="shared" si="4"/>
        <v>0.9993454545454545</v>
      </c>
    </row>
    <row r="271" spans="1:8" ht="12.75">
      <c r="A271" s="8"/>
      <c r="B271" s="14"/>
      <c r="C271" s="20" t="s">
        <v>251</v>
      </c>
      <c r="D271" s="24">
        <v>4230</v>
      </c>
      <c r="E271" s="25">
        <v>1000</v>
      </c>
      <c r="F271" s="114">
        <v>214</v>
      </c>
      <c r="G271" s="117">
        <v>213.91</v>
      </c>
      <c r="H271" s="136">
        <f t="shared" si="4"/>
        <v>0.9995794392523364</v>
      </c>
    </row>
    <row r="272" spans="1:8" ht="12.75">
      <c r="A272" s="8"/>
      <c r="B272" s="14"/>
      <c r="C272" s="38" t="s">
        <v>84</v>
      </c>
      <c r="D272" s="24">
        <v>4260</v>
      </c>
      <c r="E272" s="25">
        <v>107538</v>
      </c>
      <c r="F272" s="114">
        <v>123283</v>
      </c>
      <c r="G272" s="117">
        <v>123282.64</v>
      </c>
      <c r="H272" s="136">
        <f t="shared" si="4"/>
        <v>0.9999970798893603</v>
      </c>
    </row>
    <row r="273" spans="1:8" ht="12.75">
      <c r="A273" s="8"/>
      <c r="B273" s="14"/>
      <c r="C273" s="38" t="s">
        <v>32</v>
      </c>
      <c r="D273" s="24">
        <v>4270</v>
      </c>
      <c r="E273" s="25">
        <v>70710</v>
      </c>
      <c r="F273" s="114">
        <v>74307</v>
      </c>
      <c r="G273" s="117">
        <v>74306.54</v>
      </c>
      <c r="H273" s="136">
        <f t="shared" si="4"/>
        <v>0.9999938094661337</v>
      </c>
    </row>
    <row r="274" spans="1:8" ht="12.75">
      <c r="A274" s="8"/>
      <c r="B274" s="14"/>
      <c r="C274" s="38" t="s">
        <v>15</v>
      </c>
      <c r="D274" s="24">
        <v>4280</v>
      </c>
      <c r="E274" s="25">
        <v>18826</v>
      </c>
      <c r="F274" s="114">
        <v>19683</v>
      </c>
      <c r="G274" s="117">
        <v>19682.5</v>
      </c>
      <c r="H274" s="136">
        <f t="shared" si="4"/>
        <v>0.9999745973682873</v>
      </c>
    </row>
    <row r="275" spans="1:8" ht="12.75">
      <c r="A275" s="8"/>
      <c r="B275" s="14"/>
      <c r="C275" s="38" t="s">
        <v>33</v>
      </c>
      <c r="D275" s="24">
        <v>4300</v>
      </c>
      <c r="E275" s="25">
        <v>33728</v>
      </c>
      <c r="F275" s="114">
        <v>32397</v>
      </c>
      <c r="G275" s="117">
        <v>32392.45</v>
      </c>
      <c r="H275" s="136">
        <f t="shared" si="4"/>
        <v>0.9998595548970584</v>
      </c>
    </row>
    <row r="276" spans="1:8" ht="12.75">
      <c r="A276" s="8"/>
      <c r="B276" s="14"/>
      <c r="C276" s="38" t="s">
        <v>34</v>
      </c>
      <c r="D276" s="24">
        <v>4410</v>
      </c>
      <c r="E276" s="25">
        <v>4000</v>
      </c>
      <c r="F276" s="114">
        <v>1919</v>
      </c>
      <c r="G276" s="117">
        <v>1918.5</v>
      </c>
      <c r="H276" s="136">
        <f t="shared" si="4"/>
        <v>0.9997394476289734</v>
      </c>
    </row>
    <row r="277" spans="1:8" ht="12.75">
      <c r="A277" s="8"/>
      <c r="B277" s="14"/>
      <c r="C277" s="38" t="s">
        <v>35</v>
      </c>
      <c r="D277" s="24">
        <v>4430</v>
      </c>
      <c r="E277" s="25">
        <v>28000</v>
      </c>
      <c r="F277" s="114">
        <v>18199</v>
      </c>
      <c r="G277" s="117">
        <v>18198.55</v>
      </c>
      <c r="H277" s="136">
        <f t="shared" si="4"/>
        <v>0.9999752733666685</v>
      </c>
    </row>
    <row r="278" spans="1:8" ht="12.75">
      <c r="A278" s="8"/>
      <c r="B278" s="14"/>
      <c r="C278" s="38" t="s">
        <v>85</v>
      </c>
      <c r="D278" s="24">
        <v>4440</v>
      </c>
      <c r="E278" s="25">
        <v>4540</v>
      </c>
      <c r="F278" s="114">
        <v>4540</v>
      </c>
      <c r="G278" s="117">
        <v>4540</v>
      </c>
      <c r="H278" s="136">
        <f t="shared" si="4"/>
        <v>1</v>
      </c>
    </row>
    <row r="279" spans="1:8" ht="24">
      <c r="A279" s="8"/>
      <c r="B279" s="14"/>
      <c r="C279" s="20" t="s">
        <v>173</v>
      </c>
      <c r="D279" s="24">
        <v>4500</v>
      </c>
      <c r="E279" s="25">
        <v>373</v>
      </c>
      <c r="F279" s="114">
        <v>386</v>
      </c>
      <c r="G279" s="117">
        <v>386</v>
      </c>
      <c r="H279" s="136">
        <f t="shared" si="4"/>
        <v>1</v>
      </c>
    </row>
    <row r="280" spans="1:8" ht="12.75">
      <c r="A280" s="8"/>
      <c r="B280" s="14"/>
      <c r="C280" s="20" t="s">
        <v>38</v>
      </c>
      <c r="D280" s="24">
        <v>4510</v>
      </c>
      <c r="E280" s="25">
        <v>750</v>
      </c>
      <c r="F280" s="114">
        <v>0</v>
      </c>
      <c r="G280" s="117"/>
      <c r="H280" s="136"/>
    </row>
    <row r="281" spans="1:8" ht="24">
      <c r="A281" s="8"/>
      <c r="B281" s="14"/>
      <c r="C281" s="20" t="s">
        <v>11</v>
      </c>
      <c r="D281" s="24">
        <v>4520</v>
      </c>
      <c r="E281" s="25">
        <v>657</v>
      </c>
      <c r="F281" s="114">
        <v>1500</v>
      </c>
      <c r="G281" s="117">
        <v>1499.7</v>
      </c>
      <c r="H281" s="136">
        <f t="shared" si="4"/>
        <v>0.9998</v>
      </c>
    </row>
    <row r="282" spans="1:8" ht="12.75">
      <c r="A282" s="8"/>
      <c r="B282" s="14"/>
      <c r="C282" s="20" t="s">
        <v>184</v>
      </c>
      <c r="D282" s="24">
        <v>4350</v>
      </c>
      <c r="E282" s="25">
        <v>2953</v>
      </c>
      <c r="F282" s="114">
        <v>2140</v>
      </c>
      <c r="G282" s="117">
        <v>2139.25</v>
      </c>
      <c r="H282" s="136">
        <f t="shared" si="4"/>
        <v>0.9996495327102803</v>
      </c>
    </row>
    <row r="283" spans="1:8" ht="24">
      <c r="A283" s="8"/>
      <c r="B283" s="14"/>
      <c r="C283" s="20" t="s">
        <v>413</v>
      </c>
      <c r="D283" s="24">
        <v>4360</v>
      </c>
      <c r="E283" s="25">
        <v>7800</v>
      </c>
      <c r="F283" s="114">
        <v>6896</v>
      </c>
      <c r="G283" s="117">
        <v>6895.82</v>
      </c>
      <c r="H283" s="136">
        <f t="shared" si="4"/>
        <v>0.9999738979118329</v>
      </c>
    </row>
    <row r="284" spans="1:8" ht="24">
      <c r="A284" s="8"/>
      <c r="B284" s="14"/>
      <c r="C284" s="20" t="s">
        <v>414</v>
      </c>
      <c r="D284" s="24">
        <v>4370</v>
      </c>
      <c r="E284" s="25">
        <v>7152</v>
      </c>
      <c r="F284" s="114">
        <v>3845</v>
      </c>
      <c r="G284" s="117">
        <v>3844.16</v>
      </c>
      <c r="H284" s="136">
        <f t="shared" si="4"/>
        <v>0.999781534460338</v>
      </c>
    </row>
    <row r="285" spans="1:8" ht="24">
      <c r="A285" s="8"/>
      <c r="B285" s="14"/>
      <c r="C285" s="20" t="s">
        <v>232</v>
      </c>
      <c r="D285" s="24">
        <v>4740</v>
      </c>
      <c r="E285" s="25">
        <v>1653</v>
      </c>
      <c r="F285" s="114">
        <v>1686</v>
      </c>
      <c r="G285" s="117">
        <v>1685.22</v>
      </c>
      <c r="H285" s="136">
        <f t="shared" si="4"/>
        <v>0.9995373665480427</v>
      </c>
    </row>
    <row r="286" spans="1:8" ht="12.75">
      <c r="A286" s="8"/>
      <c r="B286" s="14"/>
      <c r="C286" s="20" t="s">
        <v>37</v>
      </c>
      <c r="D286" s="24">
        <v>4480</v>
      </c>
      <c r="E286" s="25">
        <v>29060</v>
      </c>
      <c r="F286" s="114">
        <v>29781</v>
      </c>
      <c r="G286" s="117">
        <v>29781</v>
      </c>
      <c r="H286" s="136">
        <f t="shared" si="4"/>
        <v>1</v>
      </c>
    </row>
    <row r="287" spans="1:8" ht="24">
      <c r="A287" s="8"/>
      <c r="B287" s="14"/>
      <c r="C287" s="20" t="s">
        <v>233</v>
      </c>
      <c r="D287" s="24">
        <v>4750</v>
      </c>
      <c r="E287" s="25">
        <v>11118</v>
      </c>
      <c r="F287" s="114">
        <v>29864</v>
      </c>
      <c r="G287" s="117">
        <v>29863.2</v>
      </c>
      <c r="H287" s="136">
        <f t="shared" si="4"/>
        <v>0.9999732118939191</v>
      </c>
    </row>
    <row r="288" spans="1:8" ht="12.75">
      <c r="A288" s="8"/>
      <c r="B288" s="39"/>
      <c r="C288" s="20" t="s">
        <v>273</v>
      </c>
      <c r="D288" s="24">
        <v>6060</v>
      </c>
      <c r="E288" s="7">
        <v>150000</v>
      </c>
      <c r="F288" s="114">
        <v>165000</v>
      </c>
      <c r="G288" s="117">
        <v>164983.3</v>
      </c>
      <c r="H288" s="136">
        <f t="shared" si="4"/>
        <v>0.9998987878787878</v>
      </c>
    </row>
    <row r="289" spans="1:8" ht="12.75">
      <c r="A289" s="137"/>
      <c r="B289" s="21">
        <v>75414</v>
      </c>
      <c r="C289" s="34" t="s">
        <v>86</v>
      </c>
      <c r="D289" s="23"/>
      <c r="E289" s="32">
        <f>SUM(E290:E299)</f>
        <v>103700</v>
      </c>
      <c r="F289" s="32">
        <f>SUM(F290:F299)</f>
        <v>113222</v>
      </c>
      <c r="G289" s="121">
        <f>SUM(G290:G299)</f>
        <v>109860.43</v>
      </c>
      <c r="H289" s="135">
        <f t="shared" si="4"/>
        <v>0.9703099220999452</v>
      </c>
    </row>
    <row r="290" spans="1:8" ht="12.75">
      <c r="A290" s="8"/>
      <c r="B290" s="14"/>
      <c r="C290" s="38" t="s">
        <v>30</v>
      </c>
      <c r="D290" s="24">
        <v>4210</v>
      </c>
      <c r="E290" s="31">
        <v>8000</v>
      </c>
      <c r="F290" s="114">
        <v>29200</v>
      </c>
      <c r="G290" s="117">
        <v>28337.02</v>
      </c>
      <c r="H290" s="136">
        <f t="shared" si="4"/>
        <v>0.970445890410959</v>
      </c>
    </row>
    <row r="291" spans="1:8" ht="12.75">
      <c r="A291" s="8"/>
      <c r="B291" s="14"/>
      <c r="C291" s="38" t="s">
        <v>178</v>
      </c>
      <c r="D291" s="24">
        <v>4170</v>
      </c>
      <c r="E291" s="31">
        <v>3500</v>
      </c>
      <c r="F291" s="114"/>
      <c r="G291" s="117"/>
      <c r="H291" s="136"/>
    </row>
    <row r="292" spans="1:8" ht="12.75">
      <c r="A292" s="8"/>
      <c r="B292" s="14"/>
      <c r="C292" s="38" t="s">
        <v>31</v>
      </c>
      <c r="D292" s="24">
        <v>4260</v>
      </c>
      <c r="E292" s="31">
        <v>2000</v>
      </c>
      <c r="F292" s="114">
        <v>2000</v>
      </c>
      <c r="G292" s="117">
        <v>1246.86</v>
      </c>
      <c r="H292" s="136">
        <f t="shared" si="4"/>
        <v>0.6234299999999999</v>
      </c>
    </row>
    <row r="293" spans="1:8" ht="12.75">
      <c r="A293" s="8"/>
      <c r="B293" s="14"/>
      <c r="C293" s="38" t="s">
        <v>147</v>
      </c>
      <c r="D293" s="24">
        <v>4270</v>
      </c>
      <c r="E293" s="31">
        <v>7000</v>
      </c>
      <c r="F293" s="114">
        <v>6000</v>
      </c>
      <c r="G293" s="117">
        <v>5856</v>
      </c>
      <c r="H293" s="136">
        <f t="shared" si="4"/>
        <v>0.976</v>
      </c>
    </row>
    <row r="294" spans="1:8" ht="12.75">
      <c r="A294" s="8"/>
      <c r="B294" s="14"/>
      <c r="C294" s="38" t="s">
        <v>33</v>
      </c>
      <c r="D294" s="24">
        <v>4300</v>
      </c>
      <c r="E294" s="31">
        <v>1000</v>
      </c>
      <c r="F294" s="114">
        <v>2200</v>
      </c>
      <c r="G294" s="117">
        <v>2200</v>
      </c>
      <c r="H294" s="136">
        <f t="shared" si="4"/>
        <v>1</v>
      </c>
    </row>
    <row r="295" spans="1:8" ht="12.75">
      <c r="A295" s="8"/>
      <c r="B295" s="14"/>
      <c r="C295" s="38" t="s">
        <v>190</v>
      </c>
      <c r="D295" s="24">
        <v>4410</v>
      </c>
      <c r="E295" s="31">
        <v>1200</v>
      </c>
      <c r="F295" s="114">
        <v>1200</v>
      </c>
      <c r="G295" s="117">
        <v>353.2</v>
      </c>
      <c r="H295" s="136">
        <f t="shared" si="4"/>
        <v>0.29433333333333334</v>
      </c>
    </row>
    <row r="296" spans="1:8" ht="24">
      <c r="A296" s="8"/>
      <c r="B296" s="14"/>
      <c r="C296" s="20" t="s">
        <v>233</v>
      </c>
      <c r="D296" s="24">
        <v>4750</v>
      </c>
      <c r="E296" s="31">
        <v>500</v>
      </c>
      <c r="F296" s="114"/>
      <c r="G296" s="117"/>
      <c r="H296" s="136"/>
    </row>
    <row r="297" spans="1:8" ht="24">
      <c r="A297" s="8"/>
      <c r="B297" s="14"/>
      <c r="C297" s="20" t="s">
        <v>231</v>
      </c>
      <c r="D297" s="24">
        <v>4700</v>
      </c>
      <c r="E297" s="31">
        <v>1200</v>
      </c>
      <c r="F297" s="114">
        <v>950</v>
      </c>
      <c r="G297" s="117">
        <v>950</v>
      </c>
      <c r="H297" s="136">
        <f t="shared" si="4"/>
        <v>1</v>
      </c>
    </row>
    <row r="298" spans="1:8" ht="36">
      <c r="A298" s="8"/>
      <c r="B298" s="14"/>
      <c r="C298" s="20" t="s">
        <v>426</v>
      </c>
      <c r="D298" s="24">
        <v>6050</v>
      </c>
      <c r="E298" s="31"/>
      <c r="F298" s="114">
        <v>7500</v>
      </c>
      <c r="G298" s="117">
        <v>6745.35</v>
      </c>
      <c r="H298" s="136">
        <f t="shared" si="4"/>
        <v>0.8993800000000001</v>
      </c>
    </row>
    <row r="299" spans="1:8" ht="24">
      <c r="A299" s="8"/>
      <c r="B299" s="14"/>
      <c r="C299" s="20" t="s">
        <v>343</v>
      </c>
      <c r="D299" s="24">
        <v>6060</v>
      </c>
      <c r="E299" s="31">
        <v>79300</v>
      </c>
      <c r="F299" s="114">
        <v>64172</v>
      </c>
      <c r="G299" s="117">
        <v>64172</v>
      </c>
      <c r="H299" s="136">
        <f t="shared" si="4"/>
        <v>1</v>
      </c>
    </row>
    <row r="300" spans="1:8" ht="12.75">
      <c r="A300" s="137"/>
      <c r="B300" s="21">
        <v>75416</v>
      </c>
      <c r="C300" s="34" t="s">
        <v>87</v>
      </c>
      <c r="D300" s="23"/>
      <c r="E300" s="32">
        <f>SUM(E301:E307)</f>
        <v>69500</v>
      </c>
      <c r="F300" s="32">
        <f>SUM(F301:F307)</f>
        <v>69500</v>
      </c>
      <c r="G300" s="121">
        <f>SUM(G301:G307)</f>
        <v>57821.61</v>
      </c>
      <c r="H300" s="135">
        <f t="shared" si="4"/>
        <v>0.8319656115107914</v>
      </c>
    </row>
    <row r="301" spans="1:8" ht="12.75">
      <c r="A301" s="8"/>
      <c r="B301" s="14"/>
      <c r="C301" s="38" t="s">
        <v>3</v>
      </c>
      <c r="D301" s="24">
        <v>3020</v>
      </c>
      <c r="E301" s="31">
        <v>9100</v>
      </c>
      <c r="F301" s="114">
        <v>9100</v>
      </c>
      <c r="G301" s="117">
        <v>7522.32</v>
      </c>
      <c r="H301" s="136">
        <f t="shared" si="4"/>
        <v>0.8266285714285714</v>
      </c>
    </row>
    <row r="302" spans="1:8" ht="12.75">
      <c r="A302" s="8"/>
      <c r="B302" s="14"/>
      <c r="C302" s="38" t="s">
        <v>30</v>
      </c>
      <c r="D302" s="24">
        <v>4210</v>
      </c>
      <c r="E302" s="31">
        <v>36400</v>
      </c>
      <c r="F302" s="114">
        <v>38400</v>
      </c>
      <c r="G302" s="117">
        <v>38017.5</v>
      </c>
      <c r="H302" s="136">
        <f t="shared" si="4"/>
        <v>0.9900390625</v>
      </c>
    </row>
    <row r="303" spans="1:8" ht="12.75">
      <c r="A303" s="8"/>
      <c r="B303" s="14"/>
      <c r="C303" s="38" t="s">
        <v>15</v>
      </c>
      <c r="D303" s="24">
        <v>4280</v>
      </c>
      <c r="E303" s="31"/>
      <c r="F303" s="114">
        <v>4300</v>
      </c>
      <c r="G303" s="117">
        <v>4150</v>
      </c>
      <c r="H303" s="136">
        <f t="shared" si="4"/>
        <v>0.9651162790697675</v>
      </c>
    </row>
    <row r="304" spans="1:8" ht="12.75">
      <c r="A304" s="8"/>
      <c r="B304" s="14"/>
      <c r="C304" s="38" t="s">
        <v>33</v>
      </c>
      <c r="D304" s="24">
        <v>4300</v>
      </c>
      <c r="E304" s="31">
        <v>14000</v>
      </c>
      <c r="F304" s="114">
        <v>12000</v>
      </c>
      <c r="G304" s="117">
        <v>7312.29</v>
      </c>
      <c r="H304" s="136">
        <f t="shared" si="4"/>
        <v>0.6093575</v>
      </c>
    </row>
    <row r="305" spans="1:8" ht="12.75">
      <c r="A305" s="8"/>
      <c r="B305" s="14"/>
      <c r="C305" s="38" t="s">
        <v>34</v>
      </c>
      <c r="D305" s="24">
        <v>4410</v>
      </c>
      <c r="E305" s="31">
        <v>3000</v>
      </c>
      <c r="F305" s="114">
        <v>3000</v>
      </c>
      <c r="G305" s="117"/>
      <c r="H305" s="136">
        <f t="shared" si="4"/>
        <v>0</v>
      </c>
    </row>
    <row r="306" spans="1:8" ht="24">
      <c r="A306" s="8"/>
      <c r="B306" s="14"/>
      <c r="C306" s="20" t="s">
        <v>231</v>
      </c>
      <c r="D306" s="24">
        <v>4700</v>
      </c>
      <c r="E306" s="31">
        <v>6000</v>
      </c>
      <c r="F306" s="114">
        <v>1700</v>
      </c>
      <c r="G306" s="117">
        <v>350</v>
      </c>
      <c r="H306" s="136">
        <f t="shared" si="4"/>
        <v>0.20588235294117646</v>
      </c>
    </row>
    <row r="307" spans="1:8" ht="12.75">
      <c r="A307" s="8"/>
      <c r="B307" s="14"/>
      <c r="C307" s="38" t="s">
        <v>35</v>
      </c>
      <c r="D307" s="24">
        <v>4430</v>
      </c>
      <c r="E307" s="31">
        <v>1000</v>
      </c>
      <c r="F307" s="114">
        <v>1000</v>
      </c>
      <c r="G307" s="117">
        <v>469.5</v>
      </c>
      <c r="H307" s="136">
        <f t="shared" si="4"/>
        <v>0.4695</v>
      </c>
    </row>
    <row r="308" spans="1:8" ht="12.75">
      <c r="A308" s="8"/>
      <c r="B308" s="19" t="s">
        <v>427</v>
      </c>
      <c r="C308" s="74" t="s">
        <v>146</v>
      </c>
      <c r="D308" s="11"/>
      <c r="E308" s="154">
        <f>SUM(E309:E313)</f>
        <v>0</v>
      </c>
      <c r="F308" s="154">
        <f>SUM(F309:F313)</f>
        <v>31250</v>
      </c>
      <c r="G308" s="127">
        <f>SUM(G309:G313)</f>
        <v>31249.43</v>
      </c>
      <c r="H308" s="135">
        <f t="shared" si="4"/>
        <v>0.99998176</v>
      </c>
    </row>
    <row r="309" spans="1:8" ht="24">
      <c r="A309" s="8"/>
      <c r="B309" s="14"/>
      <c r="C309" s="20" t="s">
        <v>177</v>
      </c>
      <c r="D309" s="24">
        <v>3070</v>
      </c>
      <c r="E309" s="31"/>
      <c r="F309" s="114">
        <v>628</v>
      </c>
      <c r="G309" s="117">
        <v>627.67</v>
      </c>
      <c r="H309" s="136">
        <f t="shared" si="4"/>
        <v>0.9994745222929936</v>
      </c>
    </row>
    <row r="310" spans="1:8" ht="12.75">
      <c r="A310" s="8"/>
      <c r="B310" s="14"/>
      <c r="C310" s="38" t="s">
        <v>61</v>
      </c>
      <c r="D310" s="24">
        <v>4210</v>
      </c>
      <c r="E310" s="31"/>
      <c r="F310" s="114">
        <v>28225</v>
      </c>
      <c r="G310" s="117">
        <v>28225</v>
      </c>
      <c r="H310" s="136">
        <f t="shared" si="4"/>
        <v>1</v>
      </c>
    </row>
    <row r="311" spans="1:8" ht="12.75">
      <c r="A311" s="8"/>
      <c r="B311" s="14"/>
      <c r="C311" s="38" t="s">
        <v>83</v>
      </c>
      <c r="D311" s="24">
        <v>4220</v>
      </c>
      <c r="E311" s="31"/>
      <c r="F311" s="114">
        <v>1092</v>
      </c>
      <c r="G311" s="117">
        <v>1091.86</v>
      </c>
      <c r="H311" s="136">
        <f t="shared" si="4"/>
        <v>0.9998717948717948</v>
      </c>
    </row>
    <row r="312" spans="1:8" ht="12.75">
      <c r="A312" s="8"/>
      <c r="B312" s="14"/>
      <c r="C312" s="20" t="s">
        <v>251</v>
      </c>
      <c r="D312" s="24">
        <v>4230</v>
      </c>
      <c r="E312" s="31"/>
      <c r="F312" s="114">
        <v>29</v>
      </c>
      <c r="G312" s="117">
        <v>29</v>
      </c>
      <c r="H312" s="136">
        <f t="shared" si="4"/>
        <v>1</v>
      </c>
    </row>
    <row r="313" spans="1:8" ht="12.75">
      <c r="A313" s="8"/>
      <c r="B313" s="14"/>
      <c r="C313" s="38" t="s">
        <v>32</v>
      </c>
      <c r="D313" s="24">
        <v>4270</v>
      </c>
      <c r="E313" s="31"/>
      <c r="F313" s="114">
        <v>1276</v>
      </c>
      <c r="G313" s="117">
        <v>1275.9</v>
      </c>
      <c r="H313" s="136">
        <f t="shared" si="4"/>
        <v>0.999921630094044</v>
      </c>
    </row>
    <row r="314" spans="1:8" ht="12.75">
      <c r="A314" s="137"/>
      <c r="B314" s="21">
        <v>75495</v>
      </c>
      <c r="C314" s="34" t="s">
        <v>40</v>
      </c>
      <c r="D314" s="23"/>
      <c r="E314" s="32">
        <f>SUM(E315:E319)</f>
        <v>475000</v>
      </c>
      <c r="F314" s="32">
        <f>SUM(F315:F319)</f>
        <v>255000</v>
      </c>
      <c r="G314" s="121">
        <f>SUM(G315:G319)</f>
        <v>233278.9</v>
      </c>
      <c r="H314" s="135">
        <f t="shared" si="4"/>
        <v>0.9148192156862744</v>
      </c>
    </row>
    <row r="315" spans="1:8" ht="12.75">
      <c r="A315" s="8"/>
      <c r="B315" s="14"/>
      <c r="C315" s="38" t="s">
        <v>33</v>
      </c>
      <c r="D315" s="24">
        <v>4300</v>
      </c>
      <c r="E315" s="31">
        <v>280000</v>
      </c>
      <c r="F315" s="114">
        <v>176850</v>
      </c>
      <c r="G315" s="117">
        <v>173941.66</v>
      </c>
      <c r="H315" s="136">
        <f t="shared" si="4"/>
        <v>0.9835547639242296</v>
      </c>
    </row>
    <row r="316" spans="1:8" ht="12.75">
      <c r="A316" s="8"/>
      <c r="B316" s="14"/>
      <c r="C316" s="38" t="s">
        <v>61</v>
      </c>
      <c r="D316" s="24">
        <v>4210</v>
      </c>
      <c r="E316" s="31">
        <v>25000</v>
      </c>
      <c r="F316" s="114">
        <v>25000</v>
      </c>
      <c r="G316" s="117">
        <v>6234.3</v>
      </c>
      <c r="H316" s="136">
        <f t="shared" si="4"/>
        <v>0.249372</v>
      </c>
    </row>
    <row r="317" spans="1:8" ht="12.75">
      <c r="A317" s="8"/>
      <c r="B317" s="14"/>
      <c r="C317" s="20" t="s">
        <v>274</v>
      </c>
      <c r="D317" s="24">
        <v>2430</v>
      </c>
      <c r="E317" s="31">
        <v>50000</v>
      </c>
      <c r="F317" s="114"/>
      <c r="G317" s="117"/>
      <c r="H317" s="136"/>
    </row>
    <row r="318" spans="1:8" ht="24">
      <c r="A318" s="8"/>
      <c r="B318" s="14"/>
      <c r="C318" s="20" t="s">
        <v>276</v>
      </c>
      <c r="D318" s="24">
        <v>6170</v>
      </c>
      <c r="E318" s="31">
        <v>70000</v>
      </c>
      <c r="F318" s="114"/>
      <c r="G318" s="117"/>
      <c r="H318" s="136"/>
    </row>
    <row r="319" spans="1:8" ht="12.75">
      <c r="A319" s="8"/>
      <c r="B319" s="14"/>
      <c r="C319" s="20" t="s">
        <v>47</v>
      </c>
      <c r="D319" s="24">
        <v>6050</v>
      </c>
      <c r="E319" s="31">
        <v>50000</v>
      </c>
      <c r="F319" s="114">
        <v>53150</v>
      </c>
      <c r="G319" s="117">
        <v>53102.94</v>
      </c>
      <c r="H319" s="136">
        <f t="shared" si="4"/>
        <v>0.9991145813734713</v>
      </c>
    </row>
    <row r="320" spans="1:8" ht="12.75">
      <c r="A320" s="142">
        <v>757</v>
      </c>
      <c r="B320" s="40"/>
      <c r="C320" s="41" t="s">
        <v>7</v>
      </c>
      <c r="D320" s="42"/>
      <c r="E320" s="6">
        <f>SUM(E321)</f>
        <v>3841298</v>
      </c>
      <c r="F320" s="6">
        <f>SUM(F321)</f>
        <v>2681298</v>
      </c>
      <c r="G320" s="115">
        <f>SUM(G321)</f>
        <v>1586846.19</v>
      </c>
      <c r="H320" s="134">
        <f t="shared" si="4"/>
        <v>0.5918201520308447</v>
      </c>
    </row>
    <row r="321" spans="1:8" ht="24">
      <c r="A321" s="8"/>
      <c r="B321" s="19" t="s">
        <v>8</v>
      </c>
      <c r="C321" s="10" t="s">
        <v>9</v>
      </c>
      <c r="D321" s="11"/>
      <c r="E321" s="12">
        <f>SUM(E322:E322)</f>
        <v>3841298</v>
      </c>
      <c r="F321" s="12">
        <f>SUM(F322:F322)</f>
        <v>2681298</v>
      </c>
      <c r="G321" s="116">
        <f>SUM(G322:G322)</f>
        <v>1586846.19</v>
      </c>
      <c r="H321" s="135">
        <f t="shared" si="4"/>
        <v>0.5918201520308447</v>
      </c>
    </row>
    <row r="322" spans="1:8" ht="24">
      <c r="A322" s="8"/>
      <c r="B322" s="14"/>
      <c r="C322" s="20" t="s">
        <v>392</v>
      </c>
      <c r="D322" s="24">
        <v>8110</v>
      </c>
      <c r="E322" s="31">
        <v>3841298</v>
      </c>
      <c r="F322" s="114">
        <v>2681298</v>
      </c>
      <c r="G322" s="117">
        <v>1586846.19</v>
      </c>
      <c r="H322" s="136">
        <f t="shared" si="4"/>
        <v>0.5918201520308447</v>
      </c>
    </row>
    <row r="323" spans="1:8" ht="12.75">
      <c r="A323" s="4">
        <v>758</v>
      </c>
      <c r="B323" s="3"/>
      <c r="C323" s="43" t="s">
        <v>88</v>
      </c>
      <c r="D323" s="4"/>
      <c r="E323" s="33">
        <f aca="true" t="shared" si="5" ref="E323:G324">SUM(E324)</f>
        <v>2613525</v>
      </c>
      <c r="F323" s="33">
        <f t="shared" si="5"/>
        <v>45537</v>
      </c>
      <c r="G323" s="122">
        <f t="shared" si="5"/>
        <v>0</v>
      </c>
      <c r="H323" s="134">
        <f t="shared" si="4"/>
        <v>0</v>
      </c>
    </row>
    <row r="324" spans="1:8" ht="12.75">
      <c r="A324" s="137"/>
      <c r="B324" s="21">
        <v>75818</v>
      </c>
      <c r="C324" s="34" t="s">
        <v>89</v>
      </c>
      <c r="D324" s="23"/>
      <c r="E324" s="12">
        <f t="shared" si="5"/>
        <v>2613525</v>
      </c>
      <c r="F324" s="12">
        <f t="shared" si="5"/>
        <v>45537</v>
      </c>
      <c r="G324" s="116">
        <f t="shared" si="5"/>
        <v>0</v>
      </c>
      <c r="H324" s="135">
        <f t="shared" si="4"/>
        <v>0</v>
      </c>
    </row>
    <row r="325" spans="1:8" ht="12.75">
      <c r="A325" s="8"/>
      <c r="B325" s="14"/>
      <c r="C325" s="38" t="s">
        <v>179</v>
      </c>
      <c r="D325" s="26">
        <v>4810</v>
      </c>
      <c r="E325" s="81">
        <f>SUM(E326:E330)</f>
        <v>2613525</v>
      </c>
      <c r="F325" s="81">
        <f>SUM(F326:F330)</f>
        <v>45537</v>
      </c>
      <c r="G325" s="119">
        <f>SUM(G326:G330)</f>
        <v>0</v>
      </c>
      <c r="H325" s="138">
        <f t="shared" si="4"/>
        <v>0</v>
      </c>
    </row>
    <row r="326" spans="1:8" ht="12.75">
      <c r="A326" s="8"/>
      <c r="B326" s="14" t="s">
        <v>270</v>
      </c>
      <c r="C326" s="38" t="s">
        <v>77</v>
      </c>
      <c r="D326" s="24"/>
      <c r="E326" s="31">
        <v>1423092</v>
      </c>
      <c r="F326" s="114"/>
      <c r="G326" s="117"/>
      <c r="H326" s="136"/>
    </row>
    <row r="327" spans="1:8" ht="12.75">
      <c r="A327" s="8"/>
      <c r="B327" s="14" t="s">
        <v>157</v>
      </c>
      <c r="C327" s="38" t="s">
        <v>198</v>
      </c>
      <c r="D327" s="24"/>
      <c r="E327" s="31">
        <v>1010300</v>
      </c>
      <c r="F327" s="114"/>
      <c r="G327" s="117"/>
      <c r="H327" s="136"/>
    </row>
    <row r="328" spans="1:8" ht="12.75">
      <c r="A328" s="8"/>
      <c r="B328" s="14"/>
      <c r="C328" s="38" t="s">
        <v>90</v>
      </c>
      <c r="D328" s="24"/>
      <c r="E328" s="31">
        <v>23700</v>
      </c>
      <c r="F328" s="114">
        <v>18737</v>
      </c>
      <c r="G328" s="117"/>
      <c r="H328" s="136">
        <f t="shared" si="4"/>
        <v>0</v>
      </c>
    </row>
    <row r="329" spans="1:8" ht="12.75">
      <c r="A329" s="8"/>
      <c r="B329" s="14"/>
      <c r="C329" s="38" t="s">
        <v>250</v>
      </c>
      <c r="D329" s="24"/>
      <c r="E329" s="31">
        <v>55000</v>
      </c>
      <c r="F329" s="114">
        <v>26800</v>
      </c>
      <c r="G329" s="117"/>
      <c r="H329" s="136">
        <f t="shared" si="4"/>
        <v>0</v>
      </c>
    </row>
    <row r="330" spans="1:8" ht="24">
      <c r="A330" s="8"/>
      <c r="B330" s="14" t="s">
        <v>270</v>
      </c>
      <c r="C330" s="20" t="s">
        <v>287</v>
      </c>
      <c r="D330" s="24"/>
      <c r="E330" s="31">
        <v>101433</v>
      </c>
      <c r="F330" s="114">
        <v>0</v>
      </c>
      <c r="G330" s="117"/>
      <c r="H330" s="136"/>
    </row>
    <row r="331" spans="1:8" ht="12.75">
      <c r="A331" s="4">
        <v>801</v>
      </c>
      <c r="B331" s="3"/>
      <c r="C331" s="43" t="s">
        <v>91</v>
      </c>
      <c r="D331" s="4"/>
      <c r="E331" s="33">
        <f>SUM(E332+E361+E393+E422+E449+E469+E471+E498+E516+E542+E562+E580+E600+E617+E624+E383)</f>
        <v>94166435</v>
      </c>
      <c r="F331" s="33">
        <f>SUM(F332+F361+F393+F422+F449+F469+F471+F498+F516+F542+F562+F580+F600+F617+F624+F383)</f>
        <v>95069055</v>
      </c>
      <c r="G331" s="122">
        <f>SUM(G332+G361+G393+G422+G449+G469+G471+G498+G516+G542+G562+G580+G600+G617+G624+G383)</f>
        <v>94984609.02</v>
      </c>
      <c r="H331" s="134">
        <f t="shared" si="4"/>
        <v>0.9991117406184378</v>
      </c>
    </row>
    <row r="332" spans="1:8" ht="12.75">
      <c r="A332" s="137"/>
      <c r="B332" s="21">
        <v>80101</v>
      </c>
      <c r="C332" s="34" t="s">
        <v>92</v>
      </c>
      <c r="D332" s="23"/>
      <c r="E332" s="32">
        <f>SUM(E333:E360)</f>
        <v>23313703</v>
      </c>
      <c r="F332" s="32">
        <f>SUM(F333:F360)</f>
        <v>23039124</v>
      </c>
      <c r="G332" s="121">
        <f>SUM(G333:G360)</f>
        <v>22991024.530000005</v>
      </c>
      <c r="H332" s="135">
        <f t="shared" si="4"/>
        <v>0.9979122700151275</v>
      </c>
    </row>
    <row r="333" spans="1:8" ht="12.75">
      <c r="A333" s="44"/>
      <c r="B333" s="14"/>
      <c r="C333" s="88" t="s">
        <v>185</v>
      </c>
      <c r="D333" s="90" t="s">
        <v>255</v>
      </c>
      <c r="E333" s="31">
        <v>32350</v>
      </c>
      <c r="F333" s="114">
        <v>38084</v>
      </c>
      <c r="G333" s="117">
        <v>38073.98</v>
      </c>
      <c r="H333" s="136">
        <f t="shared" si="4"/>
        <v>0.9997368973847286</v>
      </c>
    </row>
    <row r="334" spans="1:8" ht="12.75">
      <c r="A334" s="44"/>
      <c r="B334" s="14"/>
      <c r="C334" s="88" t="s">
        <v>27</v>
      </c>
      <c r="D334" s="90" t="s">
        <v>256</v>
      </c>
      <c r="E334" s="31">
        <v>13701654</v>
      </c>
      <c r="F334" s="114">
        <v>13926865</v>
      </c>
      <c r="G334" s="117">
        <v>13926818.74</v>
      </c>
      <c r="H334" s="136">
        <f t="shared" si="4"/>
        <v>0.9999966783622876</v>
      </c>
    </row>
    <row r="335" spans="1:8" ht="12.75">
      <c r="A335" s="44"/>
      <c r="B335" s="14"/>
      <c r="C335" s="88" t="s">
        <v>28</v>
      </c>
      <c r="D335" s="90" t="s">
        <v>257</v>
      </c>
      <c r="E335" s="31">
        <v>1082899</v>
      </c>
      <c r="F335" s="114">
        <v>1037280</v>
      </c>
      <c r="G335" s="117">
        <v>1037274.32</v>
      </c>
      <c r="H335" s="136">
        <f t="shared" si="4"/>
        <v>0.9999945241400585</v>
      </c>
    </row>
    <row r="336" spans="1:8" ht="12.75">
      <c r="A336" s="44"/>
      <c r="B336" s="14"/>
      <c r="C336" s="88" t="s">
        <v>29</v>
      </c>
      <c r="D336" s="90" t="s">
        <v>258</v>
      </c>
      <c r="E336" s="31">
        <v>2241668</v>
      </c>
      <c r="F336" s="114">
        <v>2210229</v>
      </c>
      <c r="G336" s="117">
        <v>2209993.52</v>
      </c>
      <c r="H336" s="136">
        <f t="shared" si="4"/>
        <v>0.9998934590035693</v>
      </c>
    </row>
    <row r="337" spans="1:8" ht="12.75">
      <c r="A337" s="44"/>
      <c r="B337" s="14"/>
      <c r="C337" s="88" t="s">
        <v>73</v>
      </c>
      <c r="D337" s="90" t="s">
        <v>259</v>
      </c>
      <c r="E337" s="31">
        <v>357422</v>
      </c>
      <c r="F337" s="114">
        <v>334789</v>
      </c>
      <c r="G337" s="117">
        <v>333812.95</v>
      </c>
      <c r="H337" s="136">
        <f aca="true" t="shared" si="6" ref="H337:H416">G337/F337</f>
        <v>0.9970845816320131</v>
      </c>
    </row>
    <row r="338" spans="1:8" ht="12.75">
      <c r="A338" s="44"/>
      <c r="B338" s="14"/>
      <c r="C338" s="88" t="s">
        <v>178</v>
      </c>
      <c r="D338" s="91">
        <v>4170</v>
      </c>
      <c r="E338" s="31">
        <v>2500</v>
      </c>
      <c r="F338" s="114">
        <v>3700</v>
      </c>
      <c r="G338" s="117">
        <v>3700</v>
      </c>
      <c r="H338" s="136">
        <f t="shared" si="6"/>
        <v>1</v>
      </c>
    </row>
    <row r="339" spans="1:8" ht="12.75">
      <c r="A339" s="44"/>
      <c r="B339" s="14"/>
      <c r="C339" s="92" t="s">
        <v>61</v>
      </c>
      <c r="D339" s="91">
        <v>4210</v>
      </c>
      <c r="E339" s="31">
        <v>273710</v>
      </c>
      <c r="F339" s="114">
        <v>324785</v>
      </c>
      <c r="G339" s="117">
        <v>324782.81</v>
      </c>
      <c r="H339" s="136">
        <f t="shared" si="6"/>
        <v>0.9999932570777591</v>
      </c>
    </row>
    <row r="340" spans="1:8" ht="12.75">
      <c r="A340" s="44"/>
      <c r="B340" s="14"/>
      <c r="C340" s="88" t="s">
        <v>260</v>
      </c>
      <c r="D340" s="91">
        <v>4240</v>
      </c>
      <c r="E340" s="31">
        <v>65712</v>
      </c>
      <c r="F340" s="114">
        <v>91201</v>
      </c>
      <c r="G340" s="117">
        <v>91200.02</v>
      </c>
      <c r="H340" s="136">
        <f t="shared" si="6"/>
        <v>0.9999892545037884</v>
      </c>
    </row>
    <row r="341" spans="1:8" ht="12.75">
      <c r="A341" s="44"/>
      <c r="B341" s="14"/>
      <c r="C341" s="88" t="s">
        <v>31</v>
      </c>
      <c r="D341" s="91">
        <v>4260</v>
      </c>
      <c r="E341" s="31">
        <v>801244</v>
      </c>
      <c r="F341" s="114">
        <v>858568</v>
      </c>
      <c r="G341" s="117">
        <v>858541</v>
      </c>
      <c r="H341" s="136">
        <f t="shared" si="6"/>
        <v>0.999968552287064</v>
      </c>
    </row>
    <row r="342" spans="1:8" ht="12.75">
      <c r="A342" s="44"/>
      <c r="B342" s="14"/>
      <c r="C342" s="88" t="s">
        <v>32</v>
      </c>
      <c r="D342" s="91">
        <v>4270</v>
      </c>
      <c r="E342" s="31">
        <v>423904</v>
      </c>
      <c r="F342" s="114">
        <v>550231</v>
      </c>
      <c r="G342" s="117">
        <v>550227.47</v>
      </c>
      <c r="H342" s="136">
        <f t="shared" si="6"/>
        <v>0.9999935845126864</v>
      </c>
    </row>
    <row r="343" spans="1:8" ht="12.75">
      <c r="A343" s="44"/>
      <c r="B343" s="14"/>
      <c r="C343" s="88" t="s">
        <v>15</v>
      </c>
      <c r="D343" s="91">
        <v>4280</v>
      </c>
      <c r="E343" s="31">
        <v>21245</v>
      </c>
      <c r="F343" s="114">
        <v>17909</v>
      </c>
      <c r="G343" s="117">
        <v>17876</v>
      </c>
      <c r="H343" s="136">
        <f t="shared" si="6"/>
        <v>0.9981573510525434</v>
      </c>
    </row>
    <row r="344" spans="1:8" ht="12.75">
      <c r="A344" s="44"/>
      <c r="B344" s="14"/>
      <c r="C344" s="88" t="s">
        <v>33</v>
      </c>
      <c r="D344" s="91">
        <v>4300</v>
      </c>
      <c r="E344" s="31">
        <v>144732</v>
      </c>
      <c r="F344" s="114">
        <v>159053</v>
      </c>
      <c r="G344" s="117">
        <v>158938.44</v>
      </c>
      <c r="H344" s="136">
        <f t="shared" si="6"/>
        <v>0.9992797369430316</v>
      </c>
    </row>
    <row r="345" spans="1:8" ht="12.75">
      <c r="A345" s="44"/>
      <c r="B345" s="14"/>
      <c r="C345" s="88" t="s">
        <v>184</v>
      </c>
      <c r="D345" s="91">
        <v>4350</v>
      </c>
      <c r="E345" s="31">
        <v>5850</v>
      </c>
      <c r="F345" s="114">
        <v>4381</v>
      </c>
      <c r="G345" s="117">
        <v>4376.37</v>
      </c>
      <c r="H345" s="136">
        <f t="shared" si="6"/>
        <v>0.9989431636612646</v>
      </c>
    </row>
    <row r="346" spans="1:8" ht="24">
      <c r="A346" s="44"/>
      <c r="B346" s="14"/>
      <c r="C346" s="20" t="s">
        <v>414</v>
      </c>
      <c r="D346" s="91">
        <v>4370</v>
      </c>
      <c r="E346" s="31">
        <v>30100</v>
      </c>
      <c r="F346" s="114">
        <v>22568</v>
      </c>
      <c r="G346" s="117">
        <v>22400.41</v>
      </c>
      <c r="H346" s="136">
        <f t="shared" si="6"/>
        <v>0.9925739985820631</v>
      </c>
    </row>
    <row r="347" spans="1:8" ht="24">
      <c r="A347" s="44"/>
      <c r="B347" s="14"/>
      <c r="C347" s="88" t="s">
        <v>261</v>
      </c>
      <c r="D347" s="91">
        <v>4390</v>
      </c>
      <c r="E347" s="31"/>
      <c r="F347" s="114">
        <v>2500</v>
      </c>
      <c r="G347" s="117">
        <v>2500</v>
      </c>
      <c r="H347" s="136">
        <f t="shared" si="6"/>
        <v>1</v>
      </c>
    </row>
    <row r="348" spans="1:8" ht="12.75">
      <c r="A348" s="44"/>
      <c r="B348" s="14"/>
      <c r="C348" s="88" t="s">
        <v>34</v>
      </c>
      <c r="D348" s="91">
        <v>4410</v>
      </c>
      <c r="E348" s="31">
        <v>4102</v>
      </c>
      <c r="F348" s="114">
        <v>1977</v>
      </c>
      <c r="G348" s="117">
        <v>1965.28</v>
      </c>
      <c r="H348" s="136">
        <f t="shared" si="6"/>
        <v>0.9940718259989884</v>
      </c>
    </row>
    <row r="349" spans="1:8" ht="12.75">
      <c r="A349" s="44"/>
      <c r="B349" s="14"/>
      <c r="C349" s="88" t="s">
        <v>155</v>
      </c>
      <c r="D349" s="91">
        <v>4440</v>
      </c>
      <c r="E349" s="31">
        <v>792106</v>
      </c>
      <c r="F349" s="114">
        <v>804914</v>
      </c>
      <c r="G349" s="117">
        <v>804913.57</v>
      </c>
      <c r="H349" s="136">
        <f t="shared" si="6"/>
        <v>0.9999994657814375</v>
      </c>
    </row>
    <row r="350" spans="1:8" ht="12.75">
      <c r="A350" s="44"/>
      <c r="B350" s="14"/>
      <c r="C350" s="88" t="s">
        <v>224</v>
      </c>
      <c r="D350" s="91">
        <v>4610</v>
      </c>
      <c r="E350" s="31"/>
      <c r="F350" s="114">
        <v>450</v>
      </c>
      <c r="G350" s="117">
        <v>450</v>
      </c>
      <c r="H350" s="136">
        <f t="shared" si="6"/>
        <v>1</v>
      </c>
    </row>
    <row r="351" spans="1:8" ht="24">
      <c r="A351" s="44"/>
      <c r="B351" s="14"/>
      <c r="C351" s="88" t="s">
        <v>231</v>
      </c>
      <c r="D351" s="91">
        <v>4700</v>
      </c>
      <c r="E351" s="31">
        <v>11200</v>
      </c>
      <c r="F351" s="114">
        <v>9463</v>
      </c>
      <c r="G351" s="117">
        <v>9454.7</v>
      </c>
      <c r="H351" s="136">
        <f t="shared" si="6"/>
        <v>0.9991228997146783</v>
      </c>
    </row>
    <row r="352" spans="1:8" ht="24">
      <c r="A352" s="44"/>
      <c r="B352" s="14"/>
      <c r="C352" s="88" t="s">
        <v>272</v>
      </c>
      <c r="D352" s="91">
        <v>4740</v>
      </c>
      <c r="E352" s="31">
        <v>11535</v>
      </c>
      <c r="F352" s="114">
        <v>6796</v>
      </c>
      <c r="G352" s="117">
        <v>6793.3</v>
      </c>
      <c r="H352" s="136">
        <f t="shared" si="6"/>
        <v>0.9996027074749854</v>
      </c>
    </row>
    <row r="353" spans="1:8" ht="24">
      <c r="A353" s="44"/>
      <c r="B353" s="14"/>
      <c r="C353" s="88" t="s">
        <v>233</v>
      </c>
      <c r="D353" s="91">
        <v>4750</v>
      </c>
      <c r="E353" s="31">
        <v>59770</v>
      </c>
      <c r="F353" s="114">
        <v>51611</v>
      </c>
      <c r="G353" s="117">
        <v>51602.92</v>
      </c>
      <c r="H353" s="136">
        <f t="shared" si="6"/>
        <v>0.9998434442270059</v>
      </c>
    </row>
    <row r="354" spans="1:8" ht="24">
      <c r="A354" s="8"/>
      <c r="B354" s="14"/>
      <c r="C354" s="20" t="s">
        <v>344</v>
      </c>
      <c r="D354" s="24">
        <v>6050</v>
      </c>
      <c r="E354" s="7">
        <v>3180000</v>
      </c>
      <c r="F354" s="114">
        <v>2414825</v>
      </c>
      <c r="G354" s="117">
        <v>2368388.66</v>
      </c>
      <c r="H354" s="136">
        <f t="shared" si="6"/>
        <v>0.9807703084074416</v>
      </c>
    </row>
    <row r="355" spans="1:8" ht="12.75">
      <c r="A355" s="8"/>
      <c r="B355" s="14"/>
      <c r="C355" s="20" t="s">
        <v>363</v>
      </c>
      <c r="D355" s="24">
        <v>6060</v>
      </c>
      <c r="E355" s="7"/>
      <c r="F355" s="114">
        <v>5734</v>
      </c>
      <c r="G355" s="117">
        <v>5734</v>
      </c>
      <c r="H355" s="136">
        <f t="shared" si="6"/>
        <v>1</v>
      </c>
    </row>
    <row r="356" spans="1:8" ht="12.75">
      <c r="A356" s="8"/>
      <c r="B356" s="14"/>
      <c r="C356" s="20" t="s">
        <v>364</v>
      </c>
      <c r="D356" s="24">
        <v>6050</v>
      </c>
      <c r="E356" s="7"/>
      <c r="F356" s="114">
        <v>100000</v>
      </c>
      <c r="G356" s="117">
        <v>100000</v>
      </c>
      <c r="H356" s="136">
        <f t="shared" si="6"/>
        <v>1</v>
      </c>
    </row>
    <row r="357" spans="1:8" ht="12.75">
      <c r="A357" s="8"/>
      <c r="B357" s="14"/>
      <c r="C357" s="20" t="s">
        <v>365</v>
      </c>
      <c r="D357" s="24">
        <v>6060</v>
      </c>
      <c r="E357" s="7"/>
      <c r="F357" s="114">
        <v>4511</v>
      </c>
      <c r="G357" s="117">
        <v>4510.47</v>
      </c>
      <c r="H357" s="136">
        <f t="shared" si="6"/>
        <v>0.9998825094214143</v>
      </c>
    </row>
    <row r="358" spans="1:8" ht="12.75">
      <c r="A358" s="8"/>
      <c r="B358" s="14"/>
      <c r="C358" s="20" t="s">
        <v>366</v>
      </c>
      <c r="D358" s="24">
        <v>6060</v>
      </c>
      <c r="E358" s="7"/>
      <c r="F358" s="114">
        <v>6200</v>
      </c>
      <c r="G358" s="117">
        <v>6200</v>
      </c>
      <c r="H358" s="136">
        <f t="shared" si="6"/>
        <v>1</v>
      </c>
    </row>
    <row r="359" spans="1:8" ht="12.75">
      <c r="A359" s="8"/>
      <c r="B359" s="14"/>
      <c r="C359" s="20" t="s">
        <v>428</v>
      </c>
      <c r="D359" s="24">
        <v>6060</v>
      </c>
      <c r="E359" s="7"/>
      <c r="F359" s="114">
        <v>50500</v>
      </c>
      <c r="G359" s="117">
        <v>50495.6</v>
      </c>
      <c r="H359" s="136">
        <f t="shared" si="6"/>
        <v>0.9999128712871287</v>
      </c>
    </row>
    <row r="360" spans="1:8" ht="12.75">
      <c r="A360" s="8"/>
      <c r="B360" s="14"/>
      <c r="C360" s="20" t="s">
        <v>350</v>
      </c>
      <c r="D360" s="24">
        <v>6050</v>
      </c>
      <c r="E360" s="7">
        <v>70000</v>
      </c>
      <c r="F360" s="114"/>
      <c r="G360" s="117"/>
      <c r="H360" s="136"/>
    </row>
    <row r="361" spans="1:8" ht="12.75">
      <c r="A361" s="137"/>
      <c r="B361" s="21">
        <v>80102</v>
      </c>
      <c r="C361" s="34" t="s">
        <v>166</v>
      </c>
      <c r="D361" s="23"/>
      <c r="E361" s="32">
        <f>SUM(E362:E382)</f>
        <v>1085340</v>
      </c>
      <c r="F361" s="32">
        <f>SUM(F362:F382)</f>
        <v>1062337</v>
      </c>
      <c r="G361" s="121">
        <f>SUM(G362:G382)</f>
        <v>1062313.72</v>
      </c>
      <c r="H361" s="135">
        <f t="shared" si="6"/>
        <v>0.9999780860499069</v>
      </c>
    </row>
    <row r="362" spans="1:8" ht="12.75">
      <c r="A362" s="143"/>
      <c r="B362" s="47"/>
      <c r="C362" s="20" t="s">
        <v>4</v>
      </c>
      <c r="D362" s="48">
        <v>3020</v>
      </c>
      <c r="E362" s="25">
        <v>870</v>
      </c>
      <c r="F362" s="114">
        <v>570</v>
      </c>
      <c r="G362" s="117">
        <v>570</v>
      </c>
      <c r="H362" s="136">
        <f t="shared" si="6"/>
        <v>1</v>
      </c>
    </row>
    <row r="363" spans="1:8" ht="12.75">
      <c r="A363" s="143"/>
      <c r="B363" s="47"/>
      <c r="C363" s="88" t="s">
        <v>27</v>
      </c>
      <c r="D363" s="90" t="s">
        <v>256</v>
      </c>
      <c r="E363" s="25">
        <v>777218</v>
      </c>
      <c r="F363" s="114">
        <v>768218</v>
      </c>
      <c r="G363" s="117">
        <v>768211.77</v>
      </c>
      <c r="H363" s="136">
        <f t="shared" si="6"/>
        <v>0.999991890322799</v>
      </c>
    </row>
    <row r="364" spans="1:8" ht="12.75">
      <c r="A364" s="143"/>
      <c r="B364" s="47"/>
      <c r="C364" s="88" t="s">
        <v>28</v>
      </c>
      <c r="D364" s="90" t="s">
        <v>257</v>
      </c>
      <c r="E364" s="25">
        <v>59573</v>
      </c>
      <c r="F364" s="114">
        <v>59281</v>
      </c>
      <c r="G364" s="117">
        <v>59280.4</v>
      </c>
      <c r="H364" s="136">
        <f t="shared" si="6"/>
        <v>0.9999898787132471</v>
      </c>
    </row>
    <row r="365" spans="1:8" ht="12.75">
      <c r="A365" s="143"/>
      <c r="B365" s="47"/>
      <c r="C365" s="88" t="s">
        <v>29</v>
      </c>
      <c r="D365" s="90" t="s">
        <v>258</v>
      </c>
      <c r="E365" s="25">
        <v>126033</v>
      </c>
      <c r="F365" s="114">
        <v>122784</v>
      </c>
      <c r="G365" s="117">
        <v>122781.81</v>
      </c>
      <c r="H365" s="136">
        <f t="shared" si="6"/>
        <v>0.9999821637998436</v>
      </c>
    </row>
    <row r="366" spans="1:8" ht="12.75">
      <c r="A366" s="143"/>
      <c r="B366" s="47"/>
      <c r="C366" s="88" t="s">
        <v>73</v>
      </c>
      <c r="D366" s="90" t="s">
        <v>259</v>
      </c>
      <c r="E366" s="25">
        <v>20449</v>
      </c>
      <c r="F366" s="114">
        <v>15365</v>
      </c>
      <c r="G366" s="117">
        <v>15350.75</v>
      </c>
      <c r="H366" s="136">
        <f t="shared" si="6"/>
        <v>0.9990725675235925</v>
      </c>
    </row>
    <row r="367" spans="1:8" ht="12.75">
      <c r="A367" s="143"/>
      <c r="B367" s="47"/>
      <c r="C367" s="88" t="s">
        <v>178</v>
      </c>
      <c r="D367" s="90" t="s">
        <v>278</v>
      </c>
      <c r="E367" s="25">
        <v>1000</v>
      </c>
      <c r="F367" s="114">
        <v>1000</v>
      </c>
      <c r="G367" s="117">
        <v>1000</v>
      </c>
      <c r="H367" s="136">
        <f t="shared" si="6"/>
        <v>1</v>
      </c>
    </row>
    <row r="368" spans="1:8" ht="12.75">
      <c r="A368" s="143"/>
      <c r="B368" s="47"/>
      <c r="C368" s="92" t="s">
        <v>61</v>
      </c>
      <c r="D368" s="91">
        <v>4210</v>
      </c>
      <c r="E368" s="25">
        <v>5850</v>
      </c>
      <c r="F368" s="114">
        <v>5850</v>
      </c>
      <c r="G368" s="117">
        <v>5850</v>
      </c>
      <c r="H368" s="136">
        <f t="shared" si="6"/>
        <v>1</v>
      </c>
    </row>
    <row r="369" spans="1:8" ht="12.75">
      <c r="A369" s="143"/>
      <c r="B369" s="47"/>
      <c r="C369" s="88" t="s">
        <v>260</v>
      </c>
      <c r="D369" s="91">
        <v>4240</v>
      </c>
      <c r="E369" s="25">
        <v>500</v>
      </c>
      <c r="F369" s="114">
        <v>792</v>
      </c>
      <c r="G369" s="117">
        <v>792</v>
      </c>
      <c r="H369" s="136">
        <f t="shared" si="6"/>
        <v>1</v>
      </c>
    </row>
    <row r="370" spans="1:8" ht="12.75">
      <c r="A370" s="143"/>
      <c r="B370" s="47"/>
      <c r="C370" s="88" t="s">
        <v>31</v>
      </c>
      <c r="D370" s="91">
        <v>4260</v>
      </c>
      <c r="E370" s="25">
        <v>15400</v>
      </c>
      <c r="F370" s="114">
        <v>18400</v>
      </c>
      <c r="G370" s="117">
        <v>18400</v>
      </c>
      <c r="H370" s="136">
        <f t="shared" si="6"/>
        <v>1</v>
      </c>
    </row>
    <row r="371" spans="1:8" ht="12.75">
      <c r="A371" s="143"/>
      <c r="B371" s="47"/>
      <c r="C371" s="88" t="s">
        <v>32</v>
      </c>
      <c r="D371" s="91">
        <v>4270</v>
      </c>
      <c r="E371" s="25">
        <v>1000</v>
      </c>
      <c r="F371" s="114">
        <v>12600</v>
      </c>
      <c r="G371" s="117">
        <v>12600</v>
      </c>
      <c r="H371" s="136">
        <f t="shared" si="6"/>
        <v>1</v>
      </c>
    </row>
    <row r="372" spans="1:8" ht="12.75">
      <c r="A372" s="143"/>
      <c r="B372" s="47"/>
      <c r="C372" s="88" t="s">
        <v>15</v>
      </c>
      <c r="D372" s="91">
        <v>4280</v>
      </c>
      <c r="E372" s="25">
        <v>700</v>
      </c>
      <c r="F372" s="114">
        <v>700</v>
      </c>
      <c r="G372" s="117">
        <v>700</v>
      </c>
      <c r="H372" s="136">
        <f t="shared" si="6"/>
        <v>1</v>
      </c>
    </row>
    <row r="373" spans="1:8" ht="12.75">
      <c r="A373" s="143"/>
      <c r="B373" s="47"/>
      <c r="C373" s="88" t="s">
        <v>33</v>
      </c>
      <c r="D373" s="91">
        <v>4300</v>
      </c>
      <c r="E373" s="25">
        <v>4600</v>
      </c>
      <c r="F373" s="114">
        <v>4600</v>
      </c>
      <c r="G373" s="117">
        <v>4600</v>
      </c>
      <c r="H373" s="136">
        <f t="shared" si="6"/>
        <v>1</v>
      </c>
    </row>
    <row r="374" spans="1:8" ht="12.75">
      <c r="A374" s="143"/>
      <c r="B374" s="47"/>
      <c r="C374" s="88" t="s">
        <v>184</v>
      </c>
      <c r="D374" s="91">
        <v>4350</v>
      </c>
      <c r="E374" s="25">
        <v>100</v>
      </c>
      <c r="F374" s="114">
        <v>100</v>
      </c>
      <c r="G374" s="117">
        <v>100</v>
      </c>
      <c r="H374" s="136">
        <f t="shared" si="6"/>
        <v>1</v>
      </c>
    </row>
    <row r="375" spans="1:8" ht="24">
      <c r="A375" s="143"/>
      <c r="B375" s="47"/>
      <c r="C375" s="20" t="s">
        <v>414</v>
      </c>
      <c r="D375" s="91">
        <v>4370</v>
      </c>
      <c r="E375" s="25">
        <v>500</v>
      </c>
      <c r="F375" s="114">
        <v>500</v>
      </c>
      <c r="G375" s="117">
        <v>500</v>
      </c>
      <c r="H375" s="136">
        <f t="shared" si="6"/>
        <v>1</v>
      </c>
    </row>
    <row r="376" spans="1:8" ht="24">
      <c r="A376" s="143"/>
      <c r="B376" s="47"/>
      <c r="C376" s="88" t="s">
        <v>261</v>
      </c>
      <c r="D376" s="91">
        <v>4390</v>
      </c>
      <c r="E376" s="25">
        <v>30000</v>
      </c>
      <c r="F376" s="114">
        <v>0</v>
      </c>
      <c r="G376" s="117"/>
      <c r="H376" s="136"/>
    </row>
    <row r="377" spans="1:8" ht="12.75">
      <c r="A377" s="143"/>
      <c r="B377" s="47"/>
      <c r="C377" s="88" t="s">
        <v>34</v>
      </c>
      <c r="D377" s="91">
        <v>4410</v>
      </c>
      <c r="E377" s="25">
        <v>400</v>
      </c>
      <c r="F377" s="114">
        <v>400</v>
      </c>
      <c r="G377" s="117">
        <v>400</v>
      </c>
      <c r="H377" s="136">
        <f t="shared" si="6"/>
        <v>1</v>
      </c>
    </row>
    <row r="378" spans="1:8" ht="12.75">
      <c r="A378" s="143"/>
      <c r="B378" s="47"/>
      <c r="C378" s="88" t="s">
        <v>155</v>
      </c>
      <c r="D378" s="91">
        <v>4440</v>
      </c>
      <c r="E378" s="25">
        <v>39247</v>
      </c>
      <c r="F378" s="114">
        <v>41997</v>
      </c>
      <c r="G378" s="117">
        <v>41997</v>
      </c>
      <c r="H378" s="136">
        <f t="shared" si="6"/>
        <v>1</v>
      </c>
    </row>
    <row r="379" spans="1:8" ht="24">
      <c r="A379" s="143"/>
      <c r="B379" s="47"/>
      <c r="C379" s="88" t="s">
        <v>231</v>
      </c>
      <c r="D379" s="91">
        <v>4700</v>
      </c>
      <c r="E379" s="25">
        <v>400</v>
      </c>
      <c r="F379" s="114">
        <v>1200</v>
      </c>
      <c r="G379" s="117">
        <v>1200</v>
      </c>
      <c r="H379" s="136">
        <f t="shared" si="6"/>
        <v>1</v>
      </c>
    </row>
    <row r="380" spans="1:8" ht="24">
      <c r="A380" s="143"/>
      <c r="B380" s="47"/>
      <c r="C380" s="88" t="s">
        <v>272</v>
      </c>
      <c r="D380" s="91">
        <v>4740</v>
      </c>
      <c r="E380" s="25">
        <v>200</v>
      </c>
      <c r="F380" s="114">
        <v>200</v>
      </c>
      <c r="G380" s="117">
        <v>200</v>
      </c>
      <c r="H380" s="136">
        <f t="shared" si="6"/>
        <v>1</v>
      </c>
    </row>
    <row r="381" spans="1:8" ht="24">
      <c r="A381" s="143"/>
      <c r="B381" s="47"/>
      <c r="C381" s="88" t="s">
        <v>233</v>
      </c>
      <c r="D381" s="91">
        <v>4750</v>
      </c>
      <c r="E381" s="25">
        <v>1300</v>
      </c>
      <c r="F381" s="114">
        <v>1300</v>
      </c>
      <c r="G381" s="117">
        <v>1300</v>
      </c>
      <c r="H381" s="136">
        <f t="shared" si="6"/>
        <v>1</v>
      </c>
    </row>
    <row r="382" spans="1:8" ht="24">
      <c r="A382" s="143"/>
      <c r="B382" s="47"/>
      <c r="C382" s="88" t="s">
        <v>429</v>
      </c>
      <c r="D382" s="91">
        <v>6060</v>
      </c>
      <c r="E382" s="25"/>
      <c r="F382" s="114">
        <v>6480</v>
      </c>
      <c r="G382" s="117">
        <v>6479.99</v>
      </c>
      <c r="H382" s="136">
        <f t="shared" si="6"/>
        <v>0.9999984567901234</v>
      </c>
    </row>
    <row r="383" spans="1:8" ht="24">
      <c r="A383" s="143"/>
      <c r="B383" s="64" t="s">
        <v>430</v>
      </c>
      <c r="C383" s="93" t="s">
        <v>431</v>
      </c>
      <c r="D383" s="94"/>
      <c r="E383" s="129">
        <f>SUM(E384:E392)</f>
        <v>0</v>
      </c>
      <c r="F383" s="129">
        <f>SUM(F384:F392)</f>
        <v>168961</v>
      </c>
      <c r="G383" s="127">
        <f>SUM(G384:G392)</f>
        <v>167964.90999999997</v>
      </c>
      <c r="H383" s="135">
        <f t="shared" si="6"/>
        <v>0.9941046158580973</v>
      </c>
    </row>
    <row r="384" spans="1:8" ht="12.75">
      <c r="A384" s="143"/>
      <c r="B384" s="47"/>
      <c r="C384" s="88" t="s">
        <v>27</v>
      </c>
      <c r="D384" s="90" t="s">
        <v>256</v>
      </c>
      <c r="E384" s="25"/>
      <c r="F384" s="114">
        <v>117094</v>
      </c>
      <c r="G384" s="117">
        <v>116364.67</v>
      </c>
      <c r="H384" s="136">
        <f t="shared" si="6"/>
        <v>0.9937714144191846</v>
      </c>
    </row>
    <row r="385" spans="1:8" ht="12.75">
      <c r="A385" s="143"/>
      <c r="B385" s="47"/>
      <c r="C385" s="88" t="s">
        <v>29</v>
      </c>
      <c r="D385" s="90" t="s">
        <v>258</v>
      </c>
      <c r="E385" s="25"/>
      <c r="F385" s="114">
        <v>17862</v>
      </c>
      <c r="G385" s="117">
        <v>17651.52</v>
      </c>
      <c r="H385" s="136">
        <f t="shared" si="6"/>
        <v>0.9882163251595566</v>
      </c>
    </row>
    <row r="386" spans="1:8" ht="12.75">
      <c r="A386" s="143"/>
      <c r="B386" s="47"/>
      <c r="C386" s="88" t="s">
        <v>73</v>
      </c>
      <c r="D386" s="90" t="s">
        <v>259</v>
      </c>
      <c r="E386" s="25"/>
      <c r="F386" s="114">
        <v>2881</v>
      </c>
      <c r="G386" s="117">
        <v>2828.77</v>
      </c>
      <c r="H386" s="136">
        <f t="shared" si="6"/>
        <v>0.981870878167303</v>
      </c>
    </row>
    <row r="387" spans="1:8" ht="12.75">
      <c r="A387" s="143"/>
      <c r="B387" s="47"/>
      <c r="C387" s="92" t="s">
        <v>61</v>
      </c>
      <c r="D387" s="91">
        <v>4210</v>
      </c>
      <c r="E387" s="25"/>
      <c r="F387" s="114">
        <v>13413</v>
      </c>
      <c r="G387" s="117">
        <v>13411.89</v>
      </c>
      <c r="H387" s="136">
        <f t="shared" si="6"/>
        <v>0.9999172444643256</v>
      </c>
    </row>
    <row r="388" spans="1:8" ht="12.75">
      <c r="A388" s="143"/>
      <c r="B388" s="47"/>
      <c r="C388" s="88" t="s">
        <v>260</v>
      </c>
      <c r="D388" s="91">
        <v>4240</v>
      </c>
      <c r="E388" s="25"/>
      <c r="F388" s="114">
        <v>3755</v>
      </c>
      <c r="G388" s="117">
        <v>3753.91</v>
      </c>
      <c r="H388" s="136">
        <f t="shared" si="6"/>
        <v>0.9997097203728362</v>
      </c>
    </row>
    <row r="389" spans="1:8" ht="12.75">
      <c r="A389" s="143"/>
      <c r="B389" s="47"/>
      <c r="C389" s="88" t="s">
        <v>31</v>
      </c>
      <c r="D389" s="91">
        <v>4260</v>
      </c>
      <c r="E389" s="25"/>
      <c r="F389" s="114">
        <v>5272</v>
      </c>
      <c r="G389" s="117">
        <v>5271.2</v>
      </c>
      <c r="H389" s="136">
        <f t="shared" si="6"/>
        <v>0.9998482549317147</v>
      </c>
    </row>
    <row r="390" spans="1:8" ht="12.75">
      <c r="A390" s="143"/>
      <c r="B390" s="47"/>
      <c r="C390" s="88" t="s">
        <v>15</v>
      </c>
      <c r="D390" s="91">
        <v>4280</v>
      </c>
      <c r="E390" s="25"/>
      <c r="F390" s="114">
        <v>293</v>
      </c>
      <c r="G390" s="117">
        <v>293</v>
      </c>
      <c r="H390" s="136">
        <f t="shared" si="6"/>
        <v>1</v>
      </c>
    </row>
    <row r="391" spans="1:8" ht="12.75">
      <c r="A391" s="143"/>
      <c r="B391" s="47"/>
      <c r="C391" s="88" t="s">
        <v>33</v>
      </c>
      <c r="D391" s="91">
        <v>4300</v>
      </c>
      <c r="E391" s="25"/>
      <c r="F391" s="114">
        <v>793</v>
      </c>
      <c r="G391" s="117">
        <v>792.77</v>
      </c>
      <c r="H391" s="136">
        <f t="shared" si="6"/>
        <v>0.9997099621689786</v>
      </c>
    </row>
    <row r="392" spans="1:8" ht="12.75">
      <c r="A392" s="143"/>
      <c r="B392" s="47"/>
      <c r="C392" s="88" t="s">
        <v>155</v>
      </c>
      <c r="D392" s="91">
        <v>4440</v>
      </c>
      <c r="E392" s="25"/>
      <c r="F392" s="114">
        <v>7598</v>
      </c>
      <c r="G392" s="117">
        <v>7597.18</v>
      </c>
      <c r="H392" s="136">
        <f t="shared" si="6"/>
        <v>0.9998920768623323</v>
      </c>
    </row>
    <row r="393" spans="1:8" ht="12.75">
      <c r="A393" s="137"/>
      <c r="B393" s="21">
        <v>80104</v>
      </c>
      <c r="C393" s="34" t="s">
        <v>204</v>
      </c>
      <c r="D393" s="23"/>
      <c r="E393" s="13">
        <f>SUM(E394:E421)</f>
        <v>13231878</v>
      </c>
      <c r="F393" s="13">
        <f>SUM(F394:F421)</f>
        <v>13596463</v>
      </c>
      <c r="G393" s="118">
        <f>SUM(G394:G421)</f>
        <v>13583327.689999998</v>
      </c>
      <c r="H393" s="135">
        <f t="shared" si="6"/>
        <v>0.999033917129771</v>
      </c>
    </row>
    <row r="394" spans="1:8" ht="24">
      <c r="A394" s="8"/>
      <c r="B394" s="14"/>
      <c r="C394" s="15" t="s">
        <v>17</v>
      </c>
      <c r="D394" s="50">
        <v>2540</v>
      </c>
      <c r="E394" s="7">
        <v>2685928</v>
      </c>
      <c r="F394" s="114">
        <v>2552589</v>
      </c>
      <c r="G394" s="117">
        <v>2552190</v>
      </c>
      <c r="H394" s="136">
        <f t="shared" si="6"/>
        <v>0.9998436881143028</v>
      </c>
    </row>
    <row r="395" spans="1:8" ht="24">
      <c r="A395" s="8"/>
      <c r="B395" s="14"/>
      <c r="C395" s="20" t="s">
        <v>277</v>
      </c>
      <c r="D395" s="24">
        <v>2310</v>
      </c>
      <c r="E395" s="7">
        <v>30000</v>
      </c>
      <c r="F395" s="114">
        <v>0</v>
      </c>
      <c r="G395" s="117"/>
      <c r="H395" s="136"/>
    </row>
    <row r="396" spans="1:8" ht="12.75">
      <c r="A396" s="8"/>
      <c r="B396" s="14"/>
      <c r="C396" s="88" t="s">
        <v>185</v>
      </c>
      <c r="D396" s="90" t="s">
        <v>255</v>
      </c>
      <c r="E396" s="7">
        <v>15580</v>
      </c>
      <c r="F396" s="114">
        <v>15096</v>
      </c>
      <c r="G396" s="117">
        <v>15050.28</v>
      </c>
      <c r="H396" s="136">
        <f t="shared" si="6"/>
        <v>0.9969713831478538</v>
      </c>
    </row>
    <row r="397" spans="1:8" ht="12.75">
      <c r="A397" s="8"/>
      <c r="B397" s="14"/>
      <c r="C397" s="88" t="s">
        <v>27</v>
      </c>
      <c r="D397" s="90" t="s">
        <v>256</v>
      </c>
      <c r="E397" s="31">
        <v>6422127</v>
      </c>
      <c r="F397" s="114">
        <v>6869143</v>
      </c>
      <c r="G397" s="117">
        <v>6869114.08</v>
      </c>
      <c r="H397" s="136">
        <f t="shared" si="6"/>
        <v>0.999995789867819</v>
      </c>
    </row>
    <row r="398" spans="1:8" ht="12.75">
      <c r="A398" s="8"/>
      <c r="B398" s="14"/>
      <c r="C398" s="88" t="s">
        <v>28</v>
      </c>
      <c r="D398" s="90" t="s">
        <v>257</v>
      </c>
      <c r="E398" s="31">
        <v>503928</v>
      </c>
      <c r="F398" s="114">
        <v>498467</v>
      </c>
      <c r="G398" s="117">
        <v>498445.5</v>
      </c>
      <c r="H398" s="136">
        <f t="shared" si="6"/>
        <v>0.9999568677565416</v>
      </c>
    </row>
    <row r="399" spans="1:8" ht="12.75">
      <c r="A399" s="8"/>
      <c r="B399" s="14"/>
      <c r="C399" s="88" t="s">
        <v>29</v>
      </c>
      <c r="D399" s="90" t="s">
        <v>258</v>
      </c>
      <c r="E399" s="31">
        <v>1050009</v>
      </c>
      <c r="F399" s="114">
        <v>1090150</v>
      </c>
      <c r="G399" s="117">
        <v>1090056.7</v>
      </c>
      <c r="H399" s="136">
        <f t="shared" si="6"/>
        <v>0.9999144154474154</v>
      </c>
    </row>
    <row r="400" spans="1:8" ht="12.75">
      <c r="A400" s="8"/>
      <c r="B400" s="14"/>
      <c r="C400" s="88" t="s">
        <v>73</v>
      </c>
      <c r="D400" s="90" t="s">
        <v>259</v>
      </c>
      <c r="E400" s="31">
        <v>167470</v>
      </c>
      <c r="F400" s="114">
        <v>164213</v>
      </c>
      <c r="G400" s="117">
        <v>164146.82</v>
      </c>
      <c r="H400" s="136">
        <f t="shared" si="6"/>
        <v>0.9995969868402624</v>
      </c>
    </row>
    <row r="401" spans="1:8" ht="12.75">
      <c r="A401" s="8"/>
      <c r="B401" s="14"/>
      <c r="C401" s="88" t="s">
        <v>284</v>
      </c>
      <c r="D401" s="90" t="s">
        <v>263</v>
      </c>
      <c r="E401" s="31">
        <v>2400</v>
      </c>
      <c r="F401" s="114">
        <v>0</v>
      </c>
      <c r="G401" s="117"/>
      <c r="H401" s="136"/>
    </row>
    <row r="402" spans="1:8" ht="12.75">
      <c r="A402" s="8"/>
      <c r="B402" s="14"/>
      <c r="C402" s="88" t="s">
        <v>178</v>
      </c>
      <c r="D402" s="90" t="s">
        <v>278</v>
      </c>
      <c r="E402" s="31">
        <v>20970</v>
      </c>
      <c r="F402" s="114">
        <v>20540</v>
      </c>
      <c r="G402" s="117">
        <v>20540</v>
      </c>
      <c r="H402" s="136">
        <f t="shared" si="6"/>
        <v>1</v>
      </c>
    </row>
    <row r="403" spans="1:8" ht="12.75">
      <c r="A403" s="8"/>
      <c r="B403" s="14"/>
      <c r="C403" s="92" t="s">
        <v>61</v>
      </c>
      <c r="D403" s="91">
        <v>4210</v>
      </c>
      <c r="E403" s="31">
        <v>132743</v>
      </c>
      <c r="F403" s="114">
        <v>146762</v>
      </c>
      <c r="G403" s="117">
        <v>146739.58</v>
      </c>
      <c r="H403" s="136">
        <f t="shared" si="6"/>
        <v>0.999847235660457</v>
      </c>
    </row>
    <row r="404" spans="1:8" ht="12.75">
      <c r="A404" s="8"/>
      <c r="B404" s="14"/>
      <c r="C404" s="92" t="s">
        <v>83</v>
      </c>
      <c r="D404" s="91">
        <v>4220</v>
      </c>
      <c r="E404" s="31">
        <v>769012</v>
      </c>
      <c r="F404" s="114">
        <v>798103</v>
      </c>
      <c r="G404" s="117">
        <v>786586.1</v>
      </c>
      <c r="H404" s="136">
        <f t="shared" si="6"/>
        <v>0.9855696570492781</v>
      </c>
    </row>
    <row r="405" spans="1:8" ht="12.75">
      <c r="A405" s="8"/>
      <c r="B405" s="14"/>
      <c r="C405" s="88" t="s">
        <v>260</v>
      </c>
      <c r="D405" s="91">
        <v>4240</v>
      </c>
      <c r="E405" s="31">
        <v>10430</v>
      </c>
      <c r="F405" s="114">
        <v>9509</v>
      </c>
      <c r="G405" s="117">
        <v>9490.07</v>
      </c>
      <c r="H405" s="136">
        <f t="shared" si="6"/>
        <v>0.9980092543905773</v>
      </c>
    </row>
    <row r="406" spans="1:8" ht="12.75">
      <c r="A406" s="8"/>
      <c r="B406" s="14"/>
      <c r="C406" s="88" t="s">
        <v>31</v>
      </c>
      <c r="D406" s="91">
        <v>4260</v>
      </c>
      <c r="E406" s="31">
        <v>495868</v>
      </c>
      <c r="F406" s="114">
        <v>471861</v>
      </c>
      <c r="G406" s="117">
        <v>471724.75</v>
      </c>
      <c r="H406" s="136">
        <f t="shared" si="6"/>
        <v>0.9997112497112497</v>
      </c>
    </row>
    <row r="407" spans="1:8" ht="12.75">
      <c r="A407" s="8"/>
      <c r="B407" s="14"/>
      <c r="C407" s="88" t="s">
        <v>32</v>
      </c>
      <c r="D407" s="91">
        <v>4270</v>
      </c>
      <c r="E407" s="31">
        <v>74979</v>
      </c>
      <c r="F407" s="114">
        <v>85874</v>
      </c>
      <c r="G407" s="117">
        <v>85862.02</v>
      </c>
      <c r="H407" s="136">
        <f t="shared" si="6"/>
        <v>0.9998604932808534</v>
      </c>
    </row>
    <row r="408" spans="1:8" ht="12.75">
      <c r="A408" s="8"/>
      <c r="B408" s="14"/>
      <c r="C408" s="88" t="s">
        <v>15</v>
      </c>
      <c r="D408" s="91">
        <v>4280</v>
      </c>
      <c r="E408" s="31">
        <v>13990</v>
      </c>
      <c r="F408" s="114">
        <v>8899</v>
      </c>
      <c r="G408" s="117">
        <v>8899</v>
      </c>
      <c r="H408" s="136">
        <f t="shared" si="6"/>
        <v>1</v>
      </c>
    </row>
    <row r="409" spans="1:8" ht="12.75">
      <c r="A409" s="8"/>
      <c r="B409" s="14"/>
      <c r="C409" s="88" t="s">
        <v>33</v>
      </c>
      <c r="D409" s="91">
        <v>4300</v>
      </c>
      <c r="E409" s="31">
        <v>104282</v>
      </c>
      <c r="F409" s="114">
        <v>100677</v>
      </c>
      <c r="G409" s="117">
        <v>100619.35</v>
      </c>
      <c r="H409" s="136">
        <f t="shared" si="6"/>
        <v>0.9994273766600118</v>
      </c>
    </row>
    <row r="410" spans="1:8" ht="12.75">
      <c r="A410" s="8"/>
      <c r="B410" s="14"/>
      <c r="C410" s="88" t="s">
        <v>184</v>
      </c>
      <c r="D410" s="91">
        <v>4350</v>
      </c>
      <c r="E410" s="31">
        <v>7279</v>
      </c>
      <c r="F410" s="114">
        <v>7558</v>
      </c>
      <c r="G410" s="117">
        <v>7553.93</v>
      </c>
      <c r="H410" s="136">
        <f t="shared" si="6"/>
        <v>0.9994614977507278</v>
      </c>
    </row>
    <row r="411" spans="1:8" ht="24">
      <c r="A411" s="8"/>
      <c r="B411" s="14"/>
      <c r="C411" s="20" t="s">
        <v>414</v>
      </c>
      <c r="D411" s="91">
        <v>4370</v>
      </c>
      <c r="E411" s="31">
        <v>21650</v>
      </c>
      <c r="F411" s="114">
        <v>14232</v>
      </c>
      <c r="G411" s="117">
        <v>14155.04</v>
      </c>
      <c r="H411" s="136">
        <f t="shared" si="6"/>
        <v>0.9945924676784711</v>
      </c>
    </row>
    <row r="412" spans="1:8" ht="24">
      <c r="A412" s="8"/>
      <c r="B412" s="14"/>
      <c r="C412" s="88" t="s">
        <v>261</v>
      </c>
      <c r="D412" s="91">
        <v>4390</v>
      </c>
      <c r="E412" s="31">
        <v>3110</v>
      </c>
      <c r="F412" s="114">
        <v>330</v>
      </c>
      <c r="G412" s="117">
        <v>328.02</v>
      </c>
      <c r="H412" s="136">
        <f t="shared" si="6"/>
        <v>0.994</v>
      </c>
    </row>
    <row r="413" spans="1:8" ht="12.75">
      <c r="A413" s="8"/>
      <c r="B413" s="14"/>
      <c r="C413" s="88" t="s">
        <v>34</v>
      </c>
      <c r="D413" s="91">
        <v>4410</v>
      </c>
      <c r="E413" s="31">
        <v>2640</v>
      </c>
      <c r="F413" s="114">
        <v>562</v>
      </c>
      <c r="G413" s="117">
        <v>560.34</v>
      </c>
      <c r="H413" s="136">
        <f t="shared" si="6"/>
        <v>0.9970462633451957</v>
      </c>
    </row>
    <row r="414" spans="1:8" ht="12.75">
      <c r="A414" s="8"/>
      <c r="B414" s="14"/>
      <c r="C414" s="88" t="s">
        <v>155</v>
      </c>
      <c r="D414" s="91">
        <v>4440</v>
      </c>
      <c r="E414" s="31">
        <v>431843</v>
      </c>
      <c r="F414" s="114">
        <v>451492</v>
      </c>
      <c r="G414" s="117">
        <v>451492</v>
      </c>
      <c r="H414" s="136">
        <f t="shared" si="6"/>
        <v>1</v>
      </c>
    </row>
    <row r="415" spans="1:8" ht="24">
      <c r="A415" s="8"/>
      <c r="B415" s="14"/>
      <c r="C415" s="88" t="s">
        <v>231</v>
      </c>
      <c r="D415" s="91">
        <v>4700</v>
      </c>
      <c r="E415" s="31">
        <v>6200</v>
      </c>
      <c r="F415" s="114">
        <v>4503</v>
      </c>
      <c r="G415" s="117">
        <v>4493.14</v>
      </c>
      <c r="H415" s="136">
        <f t="shared" si="6"/>
        <v>0.9978103486564514</v>
      </c>
    </row>
    <row r="416" spans="1:8" ht="24">
      <c r="A416" s="8"/>
      <c r="B416" s="14"/>
      <c r="C416" s="88" t="s">
        <v>272</v>
      </c>
      <c r="D416" s="91">
        <v>4740</v>
      </c>
      <c r="E416" s="31">
        <v>4590</v>
      </c>
      <c r="F416" s="114">
        <v>3995</v>
      </c>
      <c r="G416" s="117">
        <v>3983.81</v>
      </c>
      <c r="H416" s="136">
        <f t="shared" si="6"/>
        <v>0.9971989987484355</v>
      </c>
    </row>
    <row r="417" spans="1:8" ht="24">
      <c r="A417" s="8"/>
      <c r="B417" s="14"/>
      <c r="C417" s="88" t="s">
        <v>233</v>
      </c>
      <c r="D417" s="91">
        <v>4750</v>
      </c>
      <c r="E417" s="31">
        <v>43250</v>
      </c>
      <c r="F417" s="114">
        <v>33546</v>
      </c>
      <c r="G417" s="117">
        <v>33535.11</v>
      </c>
      <c r="H417" s="136">
        <f aca="true" t="shared" si="7" ref="H417:H484">G417/F417</f>
        <v>0.9996753711321767</v>
      </c>
    </row>
    <row r="418" spans="1:8" ht="24">
      <c r="A418" s="8"/>
      <c r="B418" s="14"/>
      <c r="C418" s="20" t="s">
        <v>432</v>
      </c>
      <c r="D418" s="91">
        <v>6050</v>
      </c>
      <c r="E418" s="31">
        <v>11600</v>
      </c>
      <c r="F418" s="114">
        <v>11600</v>
      </c>
      <c r="G418" s="117">
        <v>11600</v>
      </c>
      <c r="H418" s="136">
        <f t="shared" si="7"/>
        <v>1</v>
      </c>
    </row>
    <row r="419" spans="1:8" ht="24">
      <c r="A419" s="8"/>
      <c r="B419" s="14"/>
      <c r="C419" s="20" t="s">
        <v>444</v>
      </c>
      <c r="D419" s="91">
        <v>6060</v>
      </c>
      <c r="E419" s="31"/>
      <c r="F419" s="114">
        <v>27762</v>
      </c>
      <c r="G419" s="117">
        <v>27762</v>
      </c>
      <c r="H419" s="136">
        <f t="shared" si="7"/>
        <v>1</v>
      </c>
    </row>
    <row r="420" spans="1:8" ht="24">
      <c r="A420" s="8"/>
      <c r="B420" s="14"/>
      <c r="C420" s="20" t="s">
        <v>443</v>
      </c>
      <c r="D420" s="91">
        <v>6060</v>
      </c>
      <c r="E420" s="31"/>
      <c r="F420" s="114">
        <v>9000</v>
      </c>
      <c r="G420" s="117">
        <v>9000</v>
      </c>
      <c r="H420" s="136">
        <f t="shared" si="7"/>
        <v>1</v>
      </c>
    </row>
    <row r="421" spans="1:8" ht="12.75">
      <c r="A421" s="8"/>
      <c r="B421" s="14"/>
      <c r="C421" s="20" t="s">
        <v>320</v>
      </c>
      <c r="D421" s="24">
        <v>6050</v>
      </c>
      <c r="E421" s="31">
        <v>200000</v>
      </c>
      <c r="F421" s="114">
        <v>200000</v>
      </c>
      <c r="G421" s="117">
        <v>199400.05</v>
      </c>
      <c r="H421" s="136">
        <f t="shared" si="7"/>
        <v>0.9970002499999999</v>
      </c>
    </row>
    <row r="422" spans="1:8" ht="12.75">
      <c r="A422" s="137"/>
      <c r="B422" s="21">
        <v>80110</v>
      </c>
      <c r="C422" s="34" t="s">
        <v>93</v>
      </c>
      <c r="D422" s="23"/>
      <c r="E422" s="13">
        <f>SUM(E423:E448)</f>
        <v>13056125</v>
      </c>
      <c r="F422" s="13">
        <f>SUM(F423:F448)</f>
        <v>13794191</v>
      </c>
      <c r="G422" s="118">
        <f>SUM(G423:G448)</f>
        <v>13793671.899999999</v>
      </c>
      <c r="H422" s="135">
        <f t="shared" si="7"/>
        <v>0.9999623682171719</v>
      </c>
    </row>
    <row r="423" spans="1:8" ht="24">
      <c r="A423" s="8"/>
      <c r="B423" s="14"/>
      <c r="C423" s="15" t="s">
        <v>17</v>
      </c>
      <c r="D423" s="24">
        <v>2540</v>
      </c>
      <c r="E423" s="106">
        <v>499851</v>
      </c>
      <c r="F423" s="114">
        <v>481620</v>
      </c>
      <c r="G423" s="117">
        <v>481265</v>
      </c>
      <c r="H423" s="136">
        <f t="shared" si="7"/>
        <v>0.9992629043644367</v>
      </c>
    </row>
    <row r="424" spans="1:8" ht="48">
      <c r="A424" s="8"/>
      <c r="B424" s="14"/>
      <c r="C424" s="20" t="s">
        <v>6</v>
      </c>
      <c r="D424" s="24">
        <v>2590</v>
      </c>
      <c r="E424" s="25">
        <v>1072600</v>
      </c>
      <c r="F424" s="114">
        <v>1095941</v>
      </c>
      <c r="G424" s="117">
        <v>1095941</v>
      </c>
      <c r="H424" s="136">
        <f t="shared" si="7"/>
        <v>1</v>
      </c>
    </row>
    <row r="425" spans="1:8" ht="12.75">
      <c r="A425" s="143"/>
      <c r="B425" s="47"/>
      <c r="C425" s="88" t="s">
        <v>185</v>
      </c>
      <c r="D425" s="90" t="s">
        <v>255</v>
      </c>
      <c r="E425" s="25">
        <v>9175</v>
      </c>
      <c r="F425" s="114">
        <v>8183</v>
      </c>
      <c r="G425" s="117">
        <v>8180.02</v>
      </c>
      <c r="H425" s="136">
        <f t="shared" si="7"/>
        <v>0.9996358303800563</v>
      </c>
    </row>
    <row r="426" spans="1:8" ht="12.75">
      <c r="A426" s="143"/>
      <c r="B426" s="47"/>
      <c r="C426" s="88" t="s">
        <v>27</v>
      </c>
      <c r="D426" s="90" t="s">
        <v>256</v>
      </c>
      <c r="E426" s="25">
        <v>7848989</v>
      </c>
      <c r="F426" s="114">
        <v>8284854</v>
      </c>
      <c r="G426" s="117">
        <v>8284852.29</v>
      </c>
      <c r="H426" s="136">
        <f t="shared" si="7"/>
        <v>0.9999997935992596</v>
      </c>
    </row>
    <row r="427" spans="1:8" ht="12.75">
      <c r="A427" s="143"/>
      <c r="B427" s="47"/>
      <c r="C427" s="88" t="s">
        <v>28</v>
      </c>
      <c r="D427" s="90" t="s">
        <v>257</v>
      </c>
      <c r="E427" s="25">
        <v>654145</v>
      </c>
      <c r="F427" s="114">
        <v>638859</v>
      </c>
      <c r="G427" s="117">
        <v>638857.58</v>
      </c>
      <c r="H427" s="136">
        <f t="shared" si="7"/>
        <v>0.99999777728732</v>
      </c>
    </row>
    <row r="428" spans="1:8" ht="12.75">
      <c r="A428" s="143"/>
      <c r="B428" s="47"/>
      <c r="C428" s="88" t="s">
        <v>29</v>
      </c>
      <c r="D428" s="90" t="s">
        <v>258</v>
      </c>
      <c r="E428" s="25">
        <v>1280659</v>
      </c>
      <c r="F428" s="114">
        <v>1295211</v>
      </c>
      <c r="G428" s="117">
        <v>1295210.2</v>
      </c>
      <c r="H428" s="136">
        <f t="shared" si="7"/>
        <v>0.9999993823400203</v>
      </c>
    </row>
    <row r="429" spans="1:8" ht="12.75">
      <c r="A429" s="143"/>
      <c r="B429" s="47"/>
      <c r="C429" s="88" t="s">
        <v>73</v>
      </c>
      <c r="D429" s="90" t="s">
        <v>259</v>
      </c>
      <c r="E429" s="25">
        <v>205275</v>
      </c>
      <c r="F429" s="114">
        <v>193594</v>
      </c>
      <c r="G429" s="117">
        <v>193591.77</v>
      </c>
      <c r="H429" s="136">
        <f t="shared" si="7"/>
        <v>0.9999884810479663</v>
      </c>
    </row>
    <row r="430" spans="1:8" ht="12.75">
      <c r="A430" s="143"/>
      <c r="B430" s="47"/>
      <c r="C430" s="88" t="s">
        <v>284</v>
      </c>
      <c r="D430" s="90" t="s">
        <v>263</v>
      </c>
      <c r="E430" s="25">
        <v>2040</v>
      </c>
      <c r="F430" s="114">
        <v>800</v>
      </c>
      <c r="G430" s="117">
        <v>800</v>
      </c>
      <c r="H430" s="136">
        <f t="shared" si="7"/>
        <v>1</v>
      </c>
    </row>
    <row r="431" spans="1:8" ht="12.75">
      <c r="A431" s="143"/>
      <c r="B431" s="47"/>
      <c r="C431" s="88" t="s">
        <v>178</v>
      </c>
      <c r="D431" s="90" t="s">
        <v>278</v>
      </c>
      <c r="E431" s="25">
        <v>5000</v>
      </c>
      <c r="F431" s="114">
        <v>3160</v>
      </c>
      <c r="G431" s="117">
        <v>3160</v>
      </c>
      <c r="H431" s="136">
        <f t="shared" si="7"/>
        <v>1</v>
      </c>
    </row>
    <row r="432" spans="1:8" ht="12.75">
      <c r="A432" s="143"/>
      <c r="B432" s="47"/>
      <c r="C432" s="92" t="s">
        <v>61</v>
      </c>
      <c r="D432" s="91">
        <v>4210</v>
      </c>
      <c r="E432" s="25">
        <v>177192</v>
      </c>
      <c r="F432" s="114">
        <v>252238</v>
      </c>
      <c r="G432" s="117">
        <v>252237.97</v>
      </c>
      <c r="H432" s="136">
        <f t="shared" si="7"/>
        <v>0.9999998810647087</v>
      </c>
    </row>
    <row r="433" spans="1:8" ht="12.75">
      <c r="A433" s="143"/>
      <c r="B433" s="47"/>
      <c r="C433" s="88" t="s">
        <v>260</v>
      </c>
      <c r="D433" s="91">
        <v>4240</v>
      </c>
      <c r="E433" s="25">
        <v>65230</v>
      </c>
      <c r="F433" s="114">
        <v>63714</v>
      </c>
      <c r="G433" s="117">
        <v>63704.07</v>
      </c>
      <c r="H433" s="136">
        <f t="shared" si="7"/>
        <v>0.9998441472831716</v>
      </c>
    </row>
    <row r="434" spans="1:8" ht="12.75">
      <c r="A434" s="143"/>
      <c r="B434" s="47"/>
      <c r="C434" s="88" t="s">
        <v>31</v>
      </c>
      <c r="D434" s="91">
        <v>4260</v>
      </c>
      <c r="E434" s="25">
        <v>474346</v>
      </c>
      <c r="F434" s="114">
        <v>586143</v>
      </c>
      <c r="G434" s="117">
        <v>586139.61</v>
      </c>
      <c r="H434" s="136">
        <f t="shared" si="7"/>
        <v>0.9999942164284142</v>
      </c>
    </row>
    <row r="435" spans="1:8" ht="12.75">
      <c r="A435" s="143"/>
      <c r="B435" s="47"/>
      <c r="C435" s="88" t="s">
        <v>32</v>
      </c>
      <c r="D435" s="91">
        <v>4270</v>
      </c>
      <c r="E435" s="25">
        <v>153050</v>
      </c>
      <c r="F435" s="114">
        <v>212816</v>
      </c>
      <c r="G435" s="117">
        <v>212743.87</v>
      </c>
      <c r="H435" s="136">
        <f t="shared" si="7"/>
        <v>0.9996610687166378</v>
      </c>
    </row>
    <row r="436" spans="1:8" ht="12.75">
      <c r="A436" s="143"/>
      <c r="B436" s="47"/>
      <c r="C436" s="88" t="s">
        <v>15</v>
      </c>
      <c r="D436" s="91">
        <v>4280</v>
      </c>
      <c r="E436" s="25">
        <v>7940</v>
      </c>
      <c r="F436" s="114">
        <v>11142</v>
      </c>
      <c r="G436" s="117">
        <v>11142</v>
      </c>
      <c r="H436" s="136">
        <f t="shared" si="7"/>
        <v>1</v>
      </c>
    </row>
    <row r="437" spans="1:8" ht="12.75">
      <c r="A437" s="143"/>
      <c r="B437" s="47"/>
      <c r="C437" s="88" t="s">
        <v>33</v>
      </c>
      <c r="D437" s="91">
        <v>4300</v>
      </c>
      <c r="E437" s="25">
        <v>80878</v>
      </c>
      <c r="F437" s="114">
        <v>99562</v>
      </c>
      <c r="G437" s="117">
        <v>99530.84</v>
      </c>
      <c r="H437" s="136">
        <f t="shared" si="7"/>
        <v>0.9996870291878427</v>
      </c>
    </row>
    <row r="438" spans="1:8" ht="12.75">
      <c r="A438" s="143"/>
      <c r="B438" s="47"/>
      <c r="C438" s="88" t="s">
        <v>184</v>
      </c>
      <c r="D438" s="91">
        <v>4350</v>
      </c>
      <c r="E438" s="25">
        <v>2623</v>
      </c>
      <c r="F438" s="114">
        <v>3508</v>
      </c>
      <c r="G438" s="117">
        <v>3500.99</v>
      </c>
      <c r="H438" s="136">
        <f t="shared" si="7"/>
        <v>0.9980017103762827</v>
      </c>
    </row>
    <row r="439" spans="1:8" ht="24">
      <c r="A439" s="143"/>
      <c r="B439" s="47"/>
      <c r="C439" s="20" t="s">
        <v>414</v>
      </c>
      <c r="D439" s="91">
        <v>4370</v>
      </c>
      <c r="E439" s="25">
        <v>19160</v>
      </c>
      <c r="F439" s="114">
        <v>15456</v>
      </c>
      <c r="G439" s="117">
        <v>15444.77</v>
      </c>
      <c r="H439" s="136">
        <f t="shared" si="7"/>
        <v>0.9992734213250518</v>
      </c>
    </row>
    <row r="440" spans="1:8" ht="12.75">
      <c r="A440" s="143"/>
      <c r="B440" s="47"/>
      <c r="C440" s="88" t="s">
        <v>34</v>
      </c>
      <c r="D440" s="91">
        <v>4410</v>
      </c>
      <c r="E440" s="25">
        <v>3150</v>
      </c>
      <c r="F440" s="114">
        <v>3950</v>
      </c>
      <c r="G440" s="117">
        <v>3931.82</v>
      </c>
      <c r="H440" s="136">
        <f t="shared" si="7"/>
        <v>0.9953974683544304</v>
      </c>
    </row>
    <row r="441" spans="1:8" ht="12.75">
      <c r="A441" s="143"/>
      <c r="B441" s="47"/>
      <c r="C441" s="88" t="s">
        <v>35</v>
      </c>
      <c r="D441" s="91">
        <v>4430</v>
      </c>
      <c r="E441" s="25">
        <v>250</v>
      </c>
      <c r="F441" s="114">
        <v>165</v>
      </c>
      <c r="G441" s="117">
        <v>165</v>
      </c>
      <c r="H441" s="136">
        <f t="shared" si="7"/>
        <v>1</v>
      </c>
    </row>
    <row r="442" spans="1:8" ht="12.75">
      <c r="A442" s="143"/>
      <c r="B442" s="47"/>
      <c r="C442" s="88" t="s">
        <v>155</v>
      </c>
      <c r="D442" s="91">
        <v>4440</v>
      </c>
      <c r="E442" s="25">
        <v>449742</v>
      </c>
      <c r="F442" s="114">
        <v>452455</v>
      </c>
      <c r="G442" s="117">
        <v>452455</v>
      </c>
      <c r="H442" s="136">
        <f t="shared" si="7"/>
        <v>1</v>
      </c>
    </row>
    <row r="443" spans="1:8" ht="12.75">
      <c r="A443" s="143"/>
      <c r="B443" s="47"/>
      <c r="C443" s="88" t="s">
        <v>224</v>
      </c>
      <c r="D443" s="91">
        <v>4610</v>
      </c>
      <c r="E443" s="25"/>
      <c r="F443" s="114">
        <v>510</v>
      </c>
      <c r="G443" s="117">
        <v>510</v>
      </c>
      <c r="H443" s="136">
        <f t="shared" si="7"/>
        <v>1</v>
      </c>
    </row>
    <row r="444" spans="1:8" ht="24">
      <c r="A444" s="143"/>
      <c r="B444" s="47"/>
      <c r="C444" s="88" t="s">
        <v>231</v>
      </c>
      <c r="D444" s="91">
        <v>4700</v>
      </c>
      <c r="E444" s="25">
        <v>5800</v>
      </c>
      <c r="F444" s="114">
        <v>5660</v>
      </c>
      <c r="G444" s="117">
        <v>5659.26</v>
      </c>
      <c r="H444" s="136">
        <f t="shared" si="7"/>
        <v>0.99986925795053</v>
      </c>
    </row>
    <row r="445" spans="1:8" ht="24">
      <c r="A445" s="143"/>
      <c r="B445" s="47"/>
      <c r="C445" s="88" t="s">
        <v>272</v>
      </c>
      <c r="D445" s="91">
        <v>4740</v>
      </c>
      <c r="E445" s="25">
        <v>4200</v>
      </c>
      <c r="F445" s="114">
        <v>4200</v>
      </c>
      <c r="G445" s="117">
        <v>4199.99</v>
      </c>
      <c r="H445" s="136">
        <f t="shared" si="7"/>
        <v>0.999997619047619</v>
      </c>
    </row>
    <row r="446" spans="1:8" ht="24">
      <c r="A446" s="143"/>
      <c r="B446" s="47"/>
      <c r="C446" s="88" t="s">
        <v>233</v>
      </c>
      <c r="D446" s="91">
        <v>4750</v>
      </c>
      <c r="E446" s="25">
        <v>34830</v>
      </c>
      <c r="F446" s="114">
        <v>34114</v>
      </c>
      <c r="G446" s="117">
        <v>34112.85</v>
      </c>
      <c r="H446" s="136">
        <f t="shared" si="7"/>
        <v>0.9999662894999121</v>
      </c>
    </row>
    <row r="447" spans="1:8" ht="24">
      <c r="A447" s="143"/>
      <c r="B447" s="47"/>
      <c r="C447" s="88" t="s">
        <v>433</v>
      </c>
      <c r="D447" s="91">
        <v>6050</v>
      </c>
      <c r="E447" s="25"/>
      <c r="F447" s="114">
        <v>24156</v>
      </c>
      <c r="G447" s="117">
        <v>24156</v>
      </c>
      <c r="H447" s="136">
        <f t="shared" si="7"/>
        <v>1</v>
      </c>
    </row>
    <row r="448" spans="1:8" ht="24">
      <c r="A448" s="143"/>
      <c r="B448" s="47"/>
      <c r="C448" s="88" t="s">
        <v>434</v>
      </c>
      <c r="D448" s="91">
        <v>6060</v>
      </c>
      <c r="E448" s="25"/>
      <c r="F448" s="114">
        <v>22180</v>
      </c>
      <c r="G448" s="117">
        <v>22180</v>
      </c>
      <c r="H448" s="136">
        <f t="shared" si="7"/>
        <v>1</v>
      </c>
    </row>
    <row r="449" spans="1:8" ht="12.75">
      <c r="A449" s="137"/>
      <c r="B449" s="21">
        <v>80111</v>
      </c>
      <c r="C449" s="34" t="s">
        <v>94</v>
      </c>
      <c r="D449" s="23"/>
      <c r="E449" s="32">
        <f>SUM(E450:E468)</f>
        <v>765228</v>
      </c>
      <c r="F449" s="32">
        <f>SUM(F450:F468)</f>
        <v>748468</v>
      </c>
      <c r="G449" s="121">
        <f>SUM(G450:G468)</f>
        <v>748267.1699999999</v>
      </c>
      <c r="H449" s="135">
        <f t="shared" si="7"/>
        <v>0.9997316785754367</v>
      </c>
    </row>
    <row r="450" spans="1:8" ht="12.75">
      <c r="A450" s="8"/>
      <c r="B450" s="14"/>
      <c r="C450" s="88" t="s">
        <v>185</v>
      </c>
      <c r="D450" s="90" t="s">
        <v>255</v>
      </c>
      <c r="E450" s="31">
        <v>750</v>
      </c>
      <c r="F450" s="114">
        <v>550</v>
      </c>
      <c r="G450" s="117">
        <v>550</v>
      </c>
      <c r="H450" s="136">
        <f t="shared" si="7"/>
        <v>1</v>
      </c>
    </row>
    <row r="451" spans="1:8" ht="12.75">
      <c r="A451" s="8"/>
      <c r="B451" s="14"/>
      <c r="C451" s="88" t="s">
        <v>27</v>
      </c>
      <c r="D451" s="90" t="s">
        <v>256</v>
      </c>
      <c r="E451" s="31">
        <v>544125</v>
      </c>
      <c r="F451" s="114">
        <v>531425</v>
      </c>
      <c r="G451" s="117">
        <v>531341.65</v>
      </c>
      <c r="H451" s="136">
        <f t="shared" si="7"/>
        <v>0.9998431575481018</v>
      </c>
    </row>
    <row r="452" spans="1:8" ht="12.75">
      <c r="A452" s="8"/>
      <c r="B452" s="14"/>
      <c r="C452" s="88" t="s">
        <v>28</v>
      </c>
      <c r="D452" s="90" t="s">
        <v>257</v>
      </c>
      <c r="E452" s="31">
        <v>45555</v>
      </c>
      <c r="F452" s="114">
        <v>42929</v>
      </c>
      <c r="G452" s="117">
        <v>42928.7</v>
      </c>
      <c r="H452" s="136">
        <f t="shared" si="7"/>
        <v>0.999993011717021</v>
      </c>
    </row>
    <row r="453" spans="1:8" ht="12.75">
      <c r="A453" s="8"/>
      <c r="B453" s="14"/>
      <c r="C453" s="88" t="s">
        <v>29</v>
      </c>
      <c r="D453" s="90" t="s">
        <v>258</v>
      </c>
      <c r="E453" s="31">
        <v>87577</v>
      </c>
      <c r="F453" s="114">
        <v>83727</v>
      </c>
      <c r="G453" s="117">
        <v>83644.92</v>
      </c>
      <c r="H453" s="136">
        <f t="shared" si="7"/>
        <v>0.9990196710738471</v>
      </c>
    </row>
    <row r="454" spans="1:8" ht="12.75">
      <c r="A454" s="8"/>
      <c r="B454" s="14"/>
      <c r="C454" s="88" t="s">
        <v>73</v>
      </c>
      <c r="D454" s="90" t="s">
        <v>259</v>
      </c>
      <c r="E454" s="31">
        <v>14210</v>
      </c>
      <c r="F454" s="114">
        <v>13290</v>
      </c>
      <c r="G454" s="117">
        <v>13289.2</v>
      </c>
      <c r="H454" s="136">
        <f t="shared" si="7"/>
        <v>0.9999398043641836</v>
      </c>
    </row>
    <row r="455" spans="1:8" ht="12.75">
      <c r="A455" s="8"/>
      <c r="B455" s="14"/>
      <c r="C455" s="88" t="s">
        <v>178</v>
      </c>
      <c r="D455" s="90" t="s">
        <v>278</v>
      </c>
      <c r="E455" s="31">
        <v>1000</v>
      </c>
      <c r="F455" s="114">
        <v>1000</v>
      </c>
      <c r="G455" s="117">
        <v>1000</v>
      </c>
      <c r="H455" s="136">
        <f t="shared" si="7"/>
        <v>1</v>
      </c>
    </row>
    <row r="456" spans="1:8" ht="12.75">
      <c r="A456" s="8"/>
      <c r="B456" s="14"/>
      <c r="C456" s="92" t="s">
        <v>61</v>
      </c>
      <c r="D456" s="91">
        <v>4210</v>
      </c>
      <c r="E456" s="31">
        <v>18150</v>
      </c>
      <c r="F456" s="114">
        <v>11670</v>
      </c>
      <c r="G456" s="117">
        <v>11670</v>
      </c>
      <c r="H456" s="136">
        <f t="shared" si="7"/>
        <v>1</v>
      </c>
    </row>
    <row r="457" spans="1:8" ht="12.75">
      <c r="A457" s="8"/>
      <c r="B457" s="14"/>
      <c r="C457" s="88" t="s">
        <v>260</v>
      </c>
      <c r="D457" s="91">
        <v>4240</v>
      </c>
      <c r="E457" s="31">
        <v>400</v>
      </c>
      <c r="F457" s="114">
        <v>3026</v>
      </c>
      <c r="G457" s="117">
        <v>3026</v>
      </c>
      <c r="H457" s="136">
        <f t="shared" si="7"/>
        <v>1</v>
      </c>
    </row>
    <row r="458" spans="1:8" ht="12.75">
      <c r="A458" s="8"/>
      <c r="B458" s="14"/>
      <c r="C458" s="88" t="s">
        <v>31</v>
      </c>
      <c r="D458" s="91">
        <v>4260</v>
      </c>
      <c r="E458" s="31">
        <v>10400</v>
      </c>
      <c r="F458" s="114">
        <v>10400</v>
      </c>
      <c r="G458" s="117">
        <v>10400</v>
      </c>
      <c r="H458" s="136">
        <f t="shared" si="7"/>
        <v>1</v>
      </c>
    </row>
    <row r="459" spans="1:8" ht="12.75">
      <c r="A459" s="8"/>
      <c r="B459" s="14"/>
      <c r="C459" s="88" t="s">
        <v>32</v>
      </c>
      <c r="D459" s="91">
        <v>4270</v>
      </c>
      <c r="E459" s="31">
        <v>11700</v>
      </c>
      <c r="F459" s="114">
        <v>17940</v>
      </c>
      <c r="G459" s="117">
        <v>17940</v>
      </c>
      <c r="H459" s="136">
        <f t="shared" si="7"/>
        <v>1</v>
      </c>
    </row>
    <row r="460" spans="1:8" ht="12.75">
      <c r="A460" s="8"/>
      <c r="B460" s="14"/>
      <c r="C460" s="88" t="s">
        <v>15</v>
      </c>
      <c r="D460" s="91">
        <v>4280</v>
      </c>
      <c r="E460" s="31">
        <v>500</v>
      </c>
      <c r="F460" s="114">
        <v>1000</v>
      </c>
      <c r="G460" s="117">
        <v>970</v>
      </c>
      <c r="H460" s="136">
        <f t="shared" si="7"/>
        <v>0.97</v>
      </c>
    </row>
    <row r="461" spans="1:8" ht="12.75">
      <c r="A461" s="8"/>
      <c r="B461" s="14"/>
      <c r="C461" s="88" t="s">
        <v>33</v>
      </c>
      <c r="D461" s="91">
        <v>4300</v>
      </c>
      <c r="E461" s="31">
        <v>3400</v>
      </c>
      <c r="F461" s="114">
        <v>3400</v>
      </c>
      <c r="G461" s="117">
        <v>3400</v>
      </c>
      <c r="H461" s="136">
        <f t="shared" si="7"/>
        <v>1</v>
      </c>
    </row>
    <row r="462" spans="1:8" ht="12.75">
      <c r="A462" s="8"/>
      <c r="B462" s="14"/>
      <c r="C462" s="88" t="s">
        <v>184</v>
      </c>
      <c r="D462" s="91">
        <v>4350</v>
      </c>
      <c r="E462" s="31">
        <v>100</v>
      </c>
      <c r="F462" s="114">
        <v>100</v>
      </c>
      <c r="G462" s="117">
        <v>100</v>
      </c>
      <c r="H462" s="136">
        <f t="shared" si="7"/>
        <v>1</v>
      </c>
    </row>
    <row r="463" spans="1:8" ht="24">
      <c r="A463" s="8"/>
      <c r="B463" s="14"/>
      <c r="C463" s="20" t="s">
        <v>414</v>
      </c>
      <c r="D463" s="91">
        <v>4370</v>
      </c>
      <c r="E463" s="31">
        <v>400</v>
      </c>
      <c r="F463" s="114">
        <v>260</v>
      </c>
      <c r="G463" s="117">
        <v>259.7</v>
      </c>
      <c r="H463" s="136">
        <f t="shared" si="7"/>
        <v>0.9988461538461538</v>
      </c>
    </row>
    <row r="464" spans="1:8" ht="12.75">
      <c r="A464" s="8"/>
      <c r="B464" s="14"/>
      <c r="C464" s="88" t="s">
        <v>34</v>
      </c>
      <c r="D464" s="91">
        <v>4410</v>
      </c>
      <c r="E464" s="31">
        <v>300</v>
      </c>
      <c r="F464" s="114">
        <v>140</v>
      </c>
      <c r="G464" s="117">
        <v>136</v>
      </c>
      <c r="H464" s="136">
        <f t="shared" si="7"/>
        <v>0.9714285714285714</v>
      </c>
    </row>
    <row r="465" spans="1:8" ht="12.75">
      <c r="A465" s="8"/>
      <c r="B465" s="14"/>
      <c r="C465" s="88" t="s">
        <v>155</v>
      </c>
      <c r="D465" s="91">
        <v>4440</v>
      </c>
      <c r="E465" s="31">
        <v>25261</v>
      </c>
      <c r="F465" s="114">
        <v>26211</v>
      </c>
      <c r="G465" s="117">
        <v>26211</v>
      </c>
      <c r="H465" s="136">
        <f t="shared" si="7"/>
        <v>1</v>
      </c>
    </row>
    <row r="466" spans="1:8" ht="24">
      <c r="A466" s="8"/>
      <c r="B466" s="14"/>
      <c r="C466" s="88" t="s">
        <v>231</v>
      </c>
      <c r="D466" s="91">
        <v>4700</v>
      </c>
      <c r="E466" s="31">
        <v>300</v>
      </c>
      <c r="F466" s="114">
        <v>300</v>
      </c>
      <c r="G466" s="117">
        <v>300</v>
      </c>
      <c r="H466" s="136">
        <f t="shared" si="7"/>
        <v>1</v>
      </c>
    </row>
    <row r="467" spans="1:8" ht="24">
      <c r="A467" s="8"/>
      <c r="B467" s="14"/>
      <c r="C467" s="88" t="s">
        <v>272</v>
      </c>
      <c r="D467" s="91">
        <v>4740</v>
      </c>
      <c r="E467" s="31">
        <v>200</v>
      </c>
      <c r="F467" s="114">
        <v>200</v>
      </c>
      <c r="G467" s="117">
        <v>200</v>
      </c>
      <c r="H467" s="136">
        <f t="shared" si="7"/>
        <v>1</v>
      </c>
    </row>
    <row r="468" spans="1:8" ht="24">
      <c r="A468" s="8"/>
      <c r="B468" s="14"/>
      <c r="C468" s="88" t="s">
        <v>233</v>
      </c>
      <c r="D468" s="91">
        <v>4750</v>
      </c>
      <c r="E468" s="31">
        <v>900</v>
      </c>
      <c r="F468" s="114">
        <v>900</v>
      </c>
      <c r="G468" s="117">
        <v>900</v>
      </c>
      <c r="H468" s="136">
        <f t="shared" si="7"/>
        <v>1</v>
      </c>
    </row>
    <row r="469" spans="1:8" ht="12.75">
      <c r="A469" s="8"/>
      <c r="B469" s="21" t="s">
        <v>141</v>
      </c>
      <c r="C469" s="34" t="s">
        <v>142</v>
      </c>
      <c r="D469" s="11"/>
      <c r="E469" s="13">
        <f>SUM(E470)</f>
        <v>11308</v>
      </c>
      <c r="F469" s="13">
        <f>SUM(F470)</f>
        <v>21608</v>
      </c>
      <c r="G469" s="118">
        <f>SUM(G470)</f>
        <v>17718.51</v>
      </c>
      <c r="H469" s="135">
        <f t="shared" si="7"/>
        <v>0.8199976860422065</v>
      </c>
    </row>
    <row r="470" spans="1:8" ht="12.75">
      <c r="A470" s="8"/>
      <c r="B470" s="14"/>
      <c r="C470" s="38" t="s">
        <v>33</v>
      </c>
      <c r="D470" s="24">
        <v>4300</v>
      </c>
      <c r="E470" s="31">
        <v>11308</v>
      </c>
      <c r="F470" s="114">
        <v>21608</v>
      </c>
      <c r="G470" s="117">
        <v>17718.51</v>
      </c>
      <c r="H470" s="136">
        <f t="shared" si="7"/>
        <v>0.8199976860422065</v>
      </c>
    </row>
    <row r="471" spans="1:8" ht="12.75">
      <c r="A471" s="137"/>
      <c r="B471" s="21">
        <v>80120</v>
      </c>
      <c r="C471" s="34" t="s">
        <v>167</v>
      </c>
      <c r="D471" s="23"/>
      <c r="E471" s="32">
        <f>SUM(E472:E497)</f>
        <v>17245982</v>
      </c>
      <c r="F471" s="32">
        <f>SUM(F472:F497)</f>
        <v>17092400</v>
      </c>
      <c r="G471" s="121">
        <f>SUM(G472:G497)</f>
        <v>17088838.88</v>
      </c>
      <c r="H471" s="135">
        <f t="shared" si="7"/>
        <v>0.9997916547705412</v>
      </c>
    </row>
    <row r="472" spans="1:8" ht="24">
      <c r="A472" s="8"/>
      <c r="B472" s="14"/>
      <c r="C472" s="15" t="s">
        <v>249</v>
      </c>
      <c r="D472" s="16">
        <v>2540</v>
      </c>
      <c r="E472" s="17">
        <v>817253</v>
      </c>
      <c r="F472" s="114">
        <v>767294</v>
      </c>
      <c r="G472" s="117">
        <v>767294</v>
      </c>
      <c r="H472" s="136">
        <f t="shared" si="7"/>
        <v>1</v>
      </c>
    </row>
    <row r="473" spans="1:8" ht="48">
      <c r="A473" s="8"/>
      <c r="B473" s="14"/>
      <c r="C473" s="88" t="s">
        <v>393</v>
      </c>
      <c r="D473" s="24">
        <v>2590</v>
      </c>
      <c r="E473" s="25">
        <v>919975</v>
      </c>
      <c r="F473" s="114">
        <v>935302</v>
      </c>
      <c r="G473" s="117">
        <v>935302</v>
      </c>
      <c r="H473" s="136">
        <f t="shared" si="7"/>
        <v>1</v>
      </c>
    </row>
    <row r="474" spans="1:8" ht="12.75">
      <c r="A474" s="8"/>
      <c r="B474" s="14"/>
      <c r="C474" s="88" t="s">
        <v>185</v>
      </c>
      <c r="D474" s="90" t="s">
        <v>255</v>
      </c>
      <c r="E474" s="25">
        <v>13070</v>
      </c>
      <c r="F474" s="114">
        <v>11792</v>
      </c>
      <c r="G474" s="117">
        <v>11790.33</v>
      </c>
      <c r="H474" s="136">
        <f t="shared" si="7"/>
        <v>0.9998583785617368</v>
      </c>
    </row>
    <row r="475" spans="1:8" ht="12.75">
      <c r="A475" s="8"/>
      <c r="B475" s="14"/>
      <c r="C475" s="88" t="s">
        <v>27</v>
      </c>
      <c r="D475" s="90" t="s">
        <v>256</v>
      </c>
      <c r="E475" s="31">
        <v>10227039</v>
      </c>
      <c r="F475" s="114">
        <v>10174366</v>
      </c>
      <c r="G475" s="117">
        <v>10174247.25</v>
      </c>
      <c r="H475" s="136">
        <f t="shared" si="7"/>
        <v>0.9999883285110837</v>
      </c>
    </row>
    <row r="476" spans="1:8" ht="12.75">
      <c r="A476" s="8"/>
      <c r="B476" s="14"/>
      <c r="C476" s="88" t="s">
        <v>28</v>
      </c>
      <c r="D476" s="90" t="s">
        <v>257</v>
      </c>
      <c r="E476" s="31">
        <v>755682</v>
      </c>
      <c r="F476" s="114">
        <v>748317</v>
      </c>
      <c r="G476" s="117">
        <v>748306.47</v>
      </c>
      <c r="H476" s="136">
        <f t="shared" si="7"/>
        <v>0.9999859284233821</v>
      </c>
    </row>
    <row r="477" spans="1:8" ht="12.75">
      <c r="A477" s="8"/>
      <c r="B477" s="14"/>
      <c r="C477" s="88" t="s">
        <v>29</v>
      </c>
      <c r="D477" s="90" t="s">
        <v>258</v>
      </c>
      <c r="E477" s="31">
        <v>1634577</v>
      </c>
      <c r="F477" s="114">
        <v>1612349</v>
      </c>
      <c r="G477" s="117">
        <v>1612205.12</v>
      </c>
      <c r="H477" s="136">
        <f t="shared" si="7"/>
        <v>0.9999107637366352</v>
      </c>
    </row>
    <row r="478" spans="1:8" ht="12.75">
      <c r="A478" s="8"/>
      <c r="B478" s="14"/>
      <c r="C478" s="88" t="s">
        <v>73</v>
      </c>
      <c r="D478" s="90" t="s">
        <v>259</v>
      </c>
      <c r="E478" s="31">
        <v>262255</v>
      </c>
      <c r="F478" s="114">
        <v>222133</v>
      </c>
      <c r="G478" s="117">
        <v>221793.65</v>
      </c>
      <c r="H478" s="136">
        <f t="shared" si="7"/>
        <v>0.9984723116331207</v>
      </c>
    </row>
    <row r="479" spans="1:8" ht="24">
      <c r="A479" s="8"/>
      <c r="B479" s="14"/>
      <c r="C479" s="88" t="s">
        <v>262</v>
      </c>
      <c r="D479" s="90" t="s">
        <v>263</v>
      </c>
      <c r="E479" s="31">
        <v>6240</v>
      </c>
      <c r="F479" s="114">
        <v>2390</v>
      </c>
      <c r="G479" s="117">
        <v>2390</v>
      </c>
      <c r="H479" s="136">
        <f t="shared" si="7"/>
        <v>1</v>
      </c>
    </row>
    <row r="480" spans="1:8" ht="12.75">
      <c r="A480" s="8"/>
      <c r="B480" s="14"/>
      <c r="C480" s="88" t="s">
        <v>178</v>
      </c>
      <c r="D480" s="91">
        <v>4170</v>
      </c>
      <c r="E480" s="31">
        <v>5410</v>
      </c>
      <c r="F480" s="114">
        <v>22610</v>
      </c>
      <c r="G480" s="117">
        <v>22610</v>
      </c>
      <c r="H480" s="136">
        <f t="shared" si="7"/>
        <v>1</v>
      </c>
    </row>
    <row r="481" spans="1:8" ht="12.75">
      <c r="A481" s="8"/>
      <c r="B481" s="14"/>
      <c r="C481" s="92" t="s">
        <v>61</v>
      </c>
      <c r="D481" s="91">
        <v>4210</v>
      </c>
      <c r="E481" s="31">
        <v>287001</v>
      </c>
      <c r="F481" s="114">
        <v>281895</v>
      </c>
      <c r="G481" s="117">
        <v>281867.16</v>
      </c>
      <c r="H481" s="136">
        <f t="shared" si="7"/>
        <v>0.9999012398233383</v>
      </c>
    </row>
    <row r="482" spans="1:8" ht="12.75">
      <c r="A482" s="8"/>
      <c r="B482" s="14"/>
      <c r="C482" s="88" t="s">
        <v>260</v>
      </c>
      <c r="D482" s="91">
        <v>4240</v>
      </c>
      <c r="E482" s="31">
        <v>209770</v>
      </c>
      <c r="F482" s="114">
        <v>132270</v>
      </c>
      <c r="G482" s="117">
        <v>132198.53</v>
      </c>
      <c r="H482" s="136">
        <f t="shared" si="7"/>
        <v>0.9994596658350344</v>
      </c>
    </row>
    <row r="483" spans="1:8" ht="12.75">
      <c r="A483" s="8"/>
      <c r="B483" s="14"/>
      <c r="C483" s="88" t="s">
        <v>31</v>
      </c>
      <c r="D483" s="91">
        <v>4260</v>
      </c>
      <c r="E483" s="31">
        <v>599163</v>
      </c>
      <c r="F483" s="114">
        <v>644093</v>
      </c>
      <c r="G483" s="117">
        <v>643996.41</v>
      </c>
      <c r="H483" s="136">
        <f t="shared" si="7"/>
        <v>0.9998500371840713</v>
      </c>
    </row>
    <row r="484" spans="1:8" ht="12.75">
      <c r="A484" s="8"/>
      <c r="B484" s="14"/>
      <c r="C484" s="88" t="s">
        <v>32</v>
      </c>
      <c r="D484" s="91">
        <v>4270</v>
      </c>
      <c r="E484" s="31">
        <v>596491</v>
      </c>
      <c r="F484" s="114">
        <v>708257</v>
      </c>
      <c r="G484" s="117">
        <v>706357.35</v>
      </c>
      <c r="H484" s="136">
        <f t="shared" si="7"/>
        <v>0.9973178521355948</v>
      </c>
    </row>
    <row r="485" spans="1:8" ht="12.75">
      <c r="A485" s="8"/>
      <c r="B485" s="14"/>
      <c r="C485" s="88" t="s">
        <v>15</v>
      </c>
      <c r="D485" s="91">
        <v>4280</v>
      </c>
      <c r="E485" s="31">
        <v>13900</v>
      </c>
      <c r="F485" s="114">
        <v>13295</v>
      </c>
      <c r="G485" s="117">
        <v>13073.44</v>
      </c>
      <c r="H485" s="136">
        <f aca="true" t="shared" si="8" ref="H485:H550">G485/F485</f>
        <v>0.9833350883790899</v>
      </c>
    </row>
    <row r="486" spans="1:8" ht="12.75">
      <c r="A486" s="8"/>
      <c r="B486" s="14"/>
      <c r="C486" s="88" t="s">
        <v>33</v>
      </c>
      <c r="D486" s="91">
        <v>4300</v>
      </c>
      <c r="E486" s="31">
        <v>170111</v>
      </c>
      <c r="F486" s="114">
        <v>157782</v>
      </c>
      <c r="G486" s="117">
        <v>157706.32</v>
      </c>
      <c r="H486" s="136">
        <f t="shared" si="8"/>
        <v>0.9995203508638502</v>
      </c>
    </row>
    <row r="487" spans="1:8" ht="12.75">
      <c r="A487" s="8"/>
      <c r="B487" s="14"/>
      <c r="C487" s="88" t="s">
        <v>184</v>
      </c>
      <c r="D487" s="91">
        <v>4350</v>
      </c>
      <c r="E487" s="31">
        <v>7773</v>
      </c>
      <c r="F487" s="114">
        <v>7826</v>
      </c>
      <c r="G487" s="117">
        <v>7610.58</v>
      </c>
      <c r="H487" s="136">
        <f t="shared" si="8"/>
        <v>0.9724738052645029</v>
      </c>
    </row>
    <row r="488" spans="1:8" ht="24">
      <c r="A488" s="8"/>
      <c r="B488" s="14"/>
      <c r="C488" s="20" t="s">
        <v>414</v>
      </c>
      <c r="D488" s="91">
        <v>4370</v>
      </c>
      <c r="E488" s="31">
        <v>29757</v>
      </c>
      <c r="F488" s="114">
        <v>21784</v>
      </c>
      <c r="G488" s="117">
        <v>21746.06</v>
      </c>
      <c r="H488" s="136">
        <f t="shared" si="8"/>
        <v>0.9982583547557842</v>
      </c>
    </row>
    <row r="489" spans="1:8" ht="24">
      <c r="A489" s="8"/>
      <c r="B489" s="14"/>
      <c r="C489" s="88" t="s">
        <v>261</v>
      </c>
      <c r="D489" s="91">
        <v>4390</v>
      </c>
      <c r="E489" s="31">
        <v>500</v>
      </c>
      <c r="F489" s="114">
        <v>50</v>
      </c>
      <c r="G489" s="117">
        <v>50</v>
      </c>
      <c r="H489" s="136">
        <f t="shared" si="8"/>
        <v>1</v>
      </c>
    </row>
    <row r="490" spans="1:8" ht="12.75">
      <c r="A490" s="8"/>
      <c r="B490" s="14"/>
      <c r="C490" s="88" t="s">
        <v>34</v>
      </c>
      <c r="D490" s="91">
        <v>4410</v>
      </c>
      <c r="E490" s="31">
        <v>12990</v>
      </c>
      <c r="F490" s="114">
        <v>10142</v>
      </c>
      <c r="G490" s="117">
        <v>10037.04</v>
      </c>
      <c r="H490" s="136">
        <f t="shared" si="8"/>
        <v>0.9896509564188524</v>
      </c>
    </row>
    <row r="491" spans="1:8" ht="12.75">
      <c r="A491" s="8"/>
      <c r="B491" s="14"/>
      <c r="C491" s="88" t="s">
        <v>155</v>
      </c>
      <c r="D491" s="91">
        <v>4440</v>
      </c>
      <c r="E491" s="31">
        <v>529087</v>
      </c>
      <c r="F491" s="114">
        <v>540189</v>
      </c>
      <c r="G491" s="117">
        <v>540189</v>
      </c>
      <c r="H491" s="136">
        <f t="shared" si="8"/>
        <v>1</v>
      </c>
    </row>
    <row r="492" spans="1:8" ht="24">
      <c r="A492" s="8"/>
      <c r="B492" s="14"/>
      <c r="C492" s="88" t="s">
        <v>231</v>
      </c>
      <c r="D492" s="91">
        <v>4700</v>
      </c>
      <c r="E492" s="31">
        <v>9810</v>
      </c>
      <c r="F492" s="114">
        <v>7477</v>
      </c>
      <c r="G492" s="117">
        <v>7462.86</v>
      </c>
      <c r="H492" s="136">
        <f t="shared" si="8"/>
        <v>0.9981088671927243</v>
      </c>
    </row>
    <row r="493" spans="1:8" ht="24">
      <c r="A493" s="8"/>
      <c r="B493" s="14"/>
      <c r="C493" s="88" t="s">
        <v>272</v>
      </c>
      <c r="D493" s="91">
        <v>4740</v>
      </c>
      <c r="E493" s="31">
        <v>12620</v>
      </c>
      <c r="F493" s="114">
        <v>8938</v>
      </c>
      <c r="G493" s="117">
        <v>8809.51</v>
      </c>
      <c r="H493" s="136">
        <f t="shared" si="8"/>
        <v>0.9856243007384202</v>
      </c>
    </row>
    <row r="494" spans="1:8" ht="24">
      <c r="A494" s="8"/>
      <c r="B494" s="14"/>
      <c r="C494" s="88" t="s">
        <v>233</v>
      </c>
      <c r="D494" s="91">
        <v>4750</v>
      </c>
      <c r="E494" s="31">
        <v>45508</v>
      </c>
      <c r="F494" s="114">
        <v>36849</v>
      </c>
      <c r="G494" s="117">
        <v>36800.74</v>
      </c>
      <c r="H494" s="136">
        <f t="shared" si="8"/>
        <v>0.9986903308095199</v>
      </c>
    </row>
    <row r="495" spans="1:8" ht="12.75">
      <c r="A495" s="8"/>
      <c r="B495" s="14"/>
      <c r="C495" s="88" t="s">
        <v>367</v>
      </c>
      <c r="D495" s="91">
        <v>6060</v>
      </c>
      <c r="E495" s="31"/>
      <c r="F495" s="114">
        <v>9000</v>
      </c>
      <c r="G495" s="117">
        <v>8995.06</v>
      </c>
      <c r="H495" s="136">
        <f t="shared" si="8"/>
        <v>0.9994511111111111</v>
      </c>
    </row>
    <row r="496" spans="1:8" ht="12.75">
      <c r="A496" s="8"/>
      <c r="B496" s="14"/>
      <c r="C496" s="88" t="s">
        <v>435</v>
      </c>
      <c r="D496" s="91">
        <v>6060</v>
      </c>
      <c r="E496" s="31"/>
      <c r="F496" s="114">
        <v>16000</v>
      </c>
      <c r="G496" s="117">
        <v>16000</v>
      </c>
      <c r="H496" s="136">
        <f t="shared" si="8"/>
        <v>1</v>
      </c>
    </row>
    <row r="497" spans="1:8" ht="12.75">
      <c r="A497" s="8"/>
      <c r="B497" s="14"/>
      <c r="C497" s="88" t="s">
        <v>321</v>
      </c>
      <c r="D497" s="24">
        <v>6050</v>
      </c>
      <c r="E497" s="31">
        <v>80000</v>
      </c>
      <c r="F497" s="114">
        <v>0</v>
      </c>
      <c r="G497" s="117">
        <v>0</v>
      </c>
      <c r="H497" s="136"/>
    </row>
    <row r="498" spans="1:8" ht="12.75">
      <c r="A498" s="8"/>
      <c r="B498" s="21" t="s">
        <v>148</v>
      </c>
      <c r="C498" s="34" t="s">
        <v>168</v>
      </c>
      <c r="D498" s="11"/>
      <c r="E498" s="12">
        <f>SUM(E499:E515)</f>
        <v>405413</v>
      </c>
      <c r="F498" s="12">
        <f>SUM(F499:F515)</f>
        <v>329041</v>
      </c>
      <c r="G498" s="116">
        <f>SUM(G499:G515)</f>
        <v>329041</v>
      </c>
      <c r="H498" s="135">
        <f t="shared" si="8"/>
        <v>1</v>
      </c>
    </row>
    <row r="499" spans="1:8" ht="24">
      <c r="A499" s="8"/>
      <c r="B499" s="35"/>
      <c r="C499" s="15" t="s">
        <v>17</v>
      </c>
      <c r="D499" s="36">
        <v>2540</v>
      </c>
      <c r="E499" s="25">
        <v>53703</v>
      </c>
      <c r="F499" s="114">
        <v>35800</v>
      </c>
      <c r="G499" s="117">
        <v>35800</v>
      </c>
      <c r="H499" s="136">
        <f t="shared" si="8"/>
        <v>1</v>
      </c>
    </row>
    <row r="500" spans="1:8" ht="12.75">
      <c r="A500" s="8"/>
      <c r="B500" s="35"/>
      <c r="C500" s="88" t="s">
        <v>185</v>
      </c>
      <c r="D500" s="90" t="s">
        <v>255</v>
      </c>
      <c r="E500" s="52">
        <v>400</v>
      </c>
      <c r="F500" s="114">
        <v>400</v>
      </c>
      <c r="G500" s="117">
        <v>400</v>
      </c>
      <c r="H500" s="136">
        <f t="shared" si="8"/>
        <v>1</v>
      </c>
    </row>
    <row r="501" spans="1:8" ht="12.75">
      <c r="A501" s="8"/>
      <c r="B501" s="35"/>
      <c r="C501" s="88" t="s">
        <v>27</v>
      </c>
      <c r="D501" s="90" t="s">
        <v>256</v>
      </c>
      <c r="E501" s="52">
        <v>253644</v>
      </c>
      <c r="F501" s="114">
        <v>205786</v>
      </c>
      <c r="G501" s="117">
        <v>205786</v>
      </c>
      <c r="H501" s="136">
        <f t="shared" si="8"/>
        <v>1</v>
      </c>
    </row>
    <row r="502" spans="1:8" ht="12.75">
      <c r="A502" s="8"/>
      <c r="B502" s="35"/>
      <c r="C502" s="88" t="s">
        <v>28</v>
      </c>
      <c r="D502" s="90" t="s">
        <v>257</v>
      </c>
      <c r="E502" s="52">
        <v>17182</v>
      </c>
      <c r="F502" s="114">
        <v>17182</v>
      </c>
      <c r="G502" s="117">
        <v>17182</v>
      </c>
      <c r="H502" s="136">
        <f t="shared" si="8"/>
        <v>1</v>
      </c>
    </row>
    <row r="503" spans="1:8" ht="12.75">
      <c r="A503" s="8"/>
      <c r="B503" s="35"/>
      <c r="C503" s="88" t="s">
        <v>29</v>
      </c>
      <c r="D503" s="90" t="s">
        <v>258</v>
      </c>
      <c r="E503" s="52">
        <v>41138</v>
      </c>
      <c r="F503" s="114">
        <v>32653</v>
      </c>
      <c r="G503" s="117">
        <v>32653</v>
      </c>
      <c r="H503" s="136">
        <f t="shared" si="8"/>
        <v>1</v>
      </c>
    </row>
    <row r="504" spans="1:8" ht="12.75">
      <c r="A504" s="8"/>
      <c r="B504" s="35"/>
      <c r="C504" s="88" t="s">
        <v>73</v>
      </c>
      <c r="D504" s="90" t="s">
        <v>259</v>
      </c>
      <c r="E504" s="52">
        <v>6635</v>
      </c>
      <c r="F504" s="114">
        <v>4509</v>
      </c>
      <c r="G504" s="117">
        <v>4509</v>
      </c>
      <c r="H504" s="136">
        <f t="shared" si="8"/>
        <v>1</v>
      </c>
    </row>
    <row r="505" spans="1:8" ht="12.75">
      <c r="A505" s="8"/>
      <c r="B505" s="35"/>
      <c r="C505" s="88" t="s">
        <v>178</v>
      </c>
      <c r="D505" s="91">
        <v>4170</v>
      </c>
      <c r="E505" s="52">
        <v>240</v>
      </c>
      <c r="F505" s="114">
        <v>240</v>
      </c>
      <c r="G505" s="117">
        <v>240</v>
      </c>
      <c r="H505" s="136">
        <f t="shared" si="8"/>
        <v>1</v>
      </c>
    </row>
    <row r="506" spans="1:8" ht="12.75">
      <c r="A506" s="8"/>
      <c r="B506" s="35"/>
      <c r="C506" s="88" t="s">
        <v>31</v>
      </c>
      <c r="D506" s="91">
        <v>4260</v>
      </c>
      <c r="E506" s="52">
        <v>11820</v>
      </c>
      <c r="F506" s="114">
        <v>11820</v>
      </c>
      <c r="G506" s="117">
        <v>11820</v>
      </c>
      <c r="H506" s="136">
        <f t="shared" si="8"/>
        <v>1</v>
      </c>
    </row>
    <row r="507" spans="1:8" ht="12.75">
      <c r="A507" s="8"/>
      <c r="B507" s="35"/>
      <c r="C507" s="88" t="s">
        <v>15</v>
      </c>
      <c r="D507" s="91">
        <v>4280</v>
      </c>
      <c r="E507" s="52">
        <v>440</v>
      </c>
      <c r="F507" s="114">
        <v>440</v>
      </c>
      <c r="G507" s="117">
        <v>440</v>
      </c>
      <c r="H507" s="136">
        <f t="shared" si="8"/>
        <v>1</v>
      </c>
    </row>
    <row r="508" spans="1:8" ht="12.75">
      <c r="A508" s="8"/>
      <c r="B508" s="35"/>
      <c r="C508" s="88" t="s">
        <v>33</v>
      </c>
      <c r="D508" s="91">
        <v>4300</v>
      </c>
      <c r="E508" s="52">
        <v>3300</v>
      </c>
      <c r="F508" s="114">
        <v>3300</v>
      </c>
      <c r="G508" s="117">
        <v>3300</v>
      </c>
      <c r="H508" s="136">
        <f t="shared" si="8"/>
        <v>1</v>
      </c>
    </row>
    <row r="509" spans="1:8" ht="12.75">
      <c r="A509" s="8"/>
      <c r="B509" s="35"/>
      <c r="C509" s="88" t="s">
        <v>184</v>
      </c>
      <c r="D509" s="91">
        <v>4350</v>
      </c>
      <c r="E509" s="52">
        <v>210</v>
      </c>
      <c r="F509" s="114">
        <v>210</v>
      </c>
      <c r="G509" s="117">
        <v>210</v>
      </c>
      <c r="H509" s="136">
        <f t="shared" si="8"/>
        <v>1</v>
      </c>
    </row>
    <row r="510" spans="1:8" ht="24">
      <c r="A510" s="8"/>
      <c r="B510" s="35"/>
      <c r="C510" s="20" t="s">
        <v>414</v>
      </c>
      <c r="D510" s="91">
        <v>4370</v>
      </c>
      <c r="E510" s="52">
        <v>390</v>
      </c>
      <c r="F510" s="114">
        <v>390</v>
      </c>
      <c r="G510" s="117">
        <v>390</v>
      </c>
      <c r="H510" s="136">
        <f t="shared" si="8"/>
        <v>1</v>
      </c>
    </row>
    <row r="511" spans="1:8" ht="12.75">
      <c r="A511" s="8"/>
      <c r="B511" s="35"/>
      <c r="C511" s="88" t="s">
        <v>34</v>
      </c>
      <c r="D511" s="91">
        <v>4410</v>
      </c>
      <c r="E511" s="52">
        <v>860</v>
      </c>
      <c r="F511" s="114">
        <v>860</v>
      </c>
      <c r="G511" s="117">
        <v>860</v>
      </c>
      <c r="H511" s="136">
        <f t="shared" si="8"/>
        <v>1</v>
      </c>
    </row>
    <row r="512" spans="1:8" ht="12.75">
      <c r="A512" s="8"/>
      <c r="B512" s="35"/>
      <c r="C512" s="88" t="s">
        <v>155</v>
      </c>
      <c r="D512" s="91">
        <v>4440</v>
      </c>
      <c r="E512" s="52">
        <v>13251</v>
      </c>
      <c r="F512" s="114">
        <v>13251</v>
      </c>
      <c r="G512" s="117">
        <v>13251</v>
      </c>
      <c r="H512" s="136">
        <f t="shared" si="8"/>
        <v>1</v>
      </c>
    </row>
    <row r="513" spans="1:8" ht="24">
      <c r="A513" s="8"/>
      <c r="B513" s="35"/>
      <c r="C513" s="88" t="s">
        <v>231</v>
      </c>
      <c r="D513" s="91">
        <v>4700</v>
      </c>
      <c r="E513" s="52">
        <v>380</v>
      </c>
      <c r="F513" s="114">
        <v>380</v>
      </c>
      <c r="G513" s="117">
        <v>380</v>
      </c>
      <c r="H513" s="136">
        <f t="shared" si="8"/>
        <v>1</v>
      </c>
    </row>
    <row r="514" spans="1:8" ht="24">
      <c r="A514" s="8"/>
      <c r="B514" s="35"/>
      <c r="C514" s="88" t="s">
        <v>272</v>
      </c>
      <c r="D514" s="91">
        <v>4740</v>
      </c>
      <c r="E514" s="52">
        <v>500</v>
      </c>
      <c r="F514" s="114">
        <v>500</v>
      </c>
      <c r="G514" s="117">
        <v>500</v>
      </c>
      <c r="H514" s="136">
        <f t="shared" si="8"/>
        <v>1</v>
      </c>
    </row>
    <row r="515" spans="1:8" ht="24">
      <c r="A515" s="8"/>
      <c r="B515" s="35"/>
      <c r="C515" s="88" t="s">
        <v>233</v>
      </c>
      <c r="D515" s="91">
        <v>4750</v>
      </c>
      <c r="E515" s="52">
        <v>1320</v>
      </c>
      <c r="F515" s="114">
        <v>1320</v>
      </c>
      <c r="G515" s="117">
        <v>1320</v>
      </c>
      <c r="H515" s="136">
        <f t="shared" si="8"/>
        <v>1</v>
      </c>
    </row>
    <row r="516" spans="1:8" ht="12.75">
      <c r="A516" s="8"/>
      <c r="B516" s="21">
        <v>80130</v>
      </c>
      <c r="C516" s="22" t="s">
        <v>95</v>
      </c>
      <c r="D516" s="23"/>
      <c r="E516" s="32">
        <f>SUM(E517:E541)</f>
        <v>19699523</v>
      </c>
      <c r="F516" s="32">
        <f>SUM(F517:F541)</f>
        <v>19415480</v>
      </c>
      <c r="G516" s="121">
        <f>SUM(G517:G541)</f>
        <v>19412610.689999994</v>
      </c>
      <c r="H516" s="135">
        <f t="shared" si="8"/>
        <v>0.9998522153456929</v>
      </c>
    </row>
    <row r="517" spans="1:8" ht="24">
      <c r="A517" s="8"/>
      <c r="B517" s="14"/>
      <c r="C517" s="15" t="s">
        <v>249</v>
      </c>
      <c r="D517" s="86">
        <v>2540</v>
      </c>
      <c r="E517" s="17">
        <v>2840000</v>
      </c>
      <c r="F517" s="114">
        <v>2665768</v>
      </c>
      <c r="G517" s="117">
        <v>2665424</v>
      </c>
      <c r="H517" s="136">
        <f t="shared" si="8"/>
        <v>0.9998709565123447</v>
      </c>
    </row>
    <row r="518" spans="1:8" ht="48">
      <c r="A518" s="8"/>
      <c r="B518" s="14"/>
      <c r="C518" s="88" t="s">
        <v>394</v>
      </c>
      <c r="D518" s="24">
        <v>2590</v>
      </c>
      <c r="E518" s="25">
        <v>1231038</v>
      </c>
      <c r="F518" s="114">
        <v>1346100</v>
      </c>
      <c r="G518" s="117">
        <v>1346100</v>
      </c>
      <c r="H518" s="136">
        <f t="shared" si="8"/>
        <v>1</v>
      </c>
    </row>
    <row r="519" spans="1:8" ht="12.75">
      <c r="A519" s="8"/>
      <c r="B519" s="14"/>
      <c r="C519" s="88" t="s">
        <v>185</v>
      </c>
      <c r="D519" s="90" t="s">
        <v>255</v>
      </c>
      <c r="E519" s="53">
        <v>24780</v>
      </c>
      <c r="F519" s="114">
        <v>20536</v>
      </c>
      <c r="G519" s="117">
        <v>20522.18</v>
      </c>
      <c r="H519" s="136">
        <f t="shared" si="8"/>
        <v>0.9993270354499416</v>
      </c>
    </row>
    <row r="520" spans="1:8" ht="12.75">
      <c r="A520" s="8"/>
      <c r="B520" s="14"/>
      <c r="C520" s="88" t="s">
        <v>27</v>
      </c>
      <c r="D520" s="90" t="s">
        <v>256</v>
      </c>
      <c r="E520" s="53">
        <v>10633325</v>
      </c>
      <c r="F520" s="114">
        <v>10691500</v>
      </c>
      <c r="G520" s="117">
        <v>10691323.26</v>
      </c>
      <c r="H520" s="136">
        <f t="shared" si="8"/>
        <v>0.999983469110976</v>
      </c>
    </row>
    <row r="521" spans="1:8" ht="12.75">
      <c r="A521" s="8"/>
      <c r="B521" s="14"/>
      <c r="C521" s="88" t="s">
        <v>28</v>
      </c>
      <c r="D521" s="90" t="s">
        <v>257</v>
      </c>
      <c r="E521" s="53">
        <v>829400</v>
      </c>
      <c r="F521" s="114">
        <v>818876</v>
      </c>
      <c r="G521" s="117">
        <v>818870.96</v>
      </c>
      <c r="H521" s="136">
        <f t="shared" si="8"/>
        <v>0.9999938452219872</v>
      </c>
    </row>
    <row r="522" spans="1:8" ht="12.75">
      <c r="A522" s="8"/>
      <c r="B522" s="14"/>
      <c r="C522" s="88" t="s">
        <v>29</v>
      </c>
      <c r="D522" s="90" t="s">
        <v>258</v>
      </c>
      <c r="E522" s="53">
        <v>1711935</v>
      </c>
      <c r="F522" s="114">
        <v>1709774</v>
      </c>
      <c r="G522" s="117">
        <v>1709540.57</v>
      </c>
      <c r="H522" s="136">
        <f t="shared" si="8"/>
        <v>0.9998634731841752</v>
      </c>
    </row>
    <row r="523" spans="1:8" ht="12.75">
      <c r="A523" s="8"/>
      <c r="B523" s="14"/>
      <c r="C523" s="88" t="s">
        <v>73</v>
      </c>
      <c r="D523" s="90" t="s">
        <v>259</v>
      </c>
      <c r="E523" s="53">
        <v>276188</v>
      </c>
      <c r="F523" s="114">
        <v>229613</v>
      </c>
      <c r="G523" s="117">
        <v>228624.13</v>
      </c>
      <c r="H523" s="136">
        <f t="shared" si="8"/>
        <v>0.9956933187580843</v>
      </c>
    </row>
    <row r="524" spans="1:8" ht="12.75">
      <c r="A524" s="8"/>
      <c r="B524" s="14"/>
      <c r="C524" s="88" t="s">
        <v>178</v>
      </c>
      <c r="D524" s="91">
        <v>4170</v>
      </c>
      <c r="E524" s="53">
        <v>10800</v>
      </c>
      <c r="F524" s="114">
        <v>14764</v>
      </c>
      <c r="G524" s="117">
        <v>14760.63</v>
      </c>
      <c r="H524" s="136">
        <f t="shared" si="8"/>
        <v>0.9997717420753183</v>
      </c>
    </row>
    <row r="525" spans="1:8" ht="12.75">
      <c r="A525" s="8"/>
      <c r="B525" s="14"/>
      <c r="C525" s="92" t="s">
        <v>61</v>
      </c>
      <c r="D525" s="91">
        <v>4210</v>
      </c>
      <c r="E525" s="53">
        <v>210130</v>
      </c>
      <c r="F525" s="114">
        <v>221420</v>
      </c>
      <c r="G525" s="117">
        <v>221415.82</v>
      </c>
      <c r="H525" s="136">
        <f t="shared" si="8"/>
        <v>0.9999811218498781</v>
      </c>
    </row>
    <row r="526" spans="1:8" ht="12.75">
      <c r="A526" s="8"/>
      <c r="B526" s="14"/>
      <c r="C526" s="88" t="s">
        <v>260</v>
      </c>
      <c r="D526" s="91">
        <v>4240</v>
      </c>
      <c r="E526" s="53">
        <v>74350</v>
      </c>
      <c r="F526" s="114">
        <v>158372</v>
      </c>
      <c r="G526" s="117">
        <v>158328.1</v>
      </c>
      <c r="H526" s="136">
        <f t="shared" si="8"/>
        <v>0.9997228045361554</v>
      </c>
    </row>
    <row r="527" spans="1:8" ht="12.75">
      <c r="A527" s="8"/>
      <c r="B527" s="14"/>
      <c r="C527" s="88" t="s">
        <v>31</v>
      </c>
      <c r="D527" s="91">
        <v>4260</v>
      </c>
      <c r="E527" s="53">
        <v>498242</v>
      </c>
      <c r="F527" s="114">
        <v>534112</v>
      </c>
      <c r="G527" s="117">
        <v>533936.79</v>
      </c>
      <c r="H527" s="136">
        <f t="shared" si="8"/>
        <v>0.9996719601881254</v>
      </c>
    </row>
    <row r="528" spans="1:8" ht="12.75">
      <c r="A528" s="8"/>
      <c r="B528" s="14"/>
      <c r="C528" s="88" t="s">
        <v>32</v>
      </c>
      <c r="D528" s="91">
        <v>4270</v>
      </c>
      <c r="E528" s="53">
        <v>109010</v>
      </c>
      <c r="F528" s="114">
        <v>154273</v>
      </c>
      <c r="G528" s="117">
        <v>154269.85</v>
      </c>
      <c r="H528" s="136">
        <f t="shared" si="8"/>
        <v>0.9999795816507101</v>
      </c>
    </row>
    <row r="529" spans="1:8" ht="12.75">
      <c r="A529" s="8"/>
      <c r="B529" s="14"/>
      <c r="C529" s="88" t="s">
        <v>15</v>
      </c>
      <c r="D529" s="91">
        <v>4280</v>
      </c>
      <c r="E529" s="53">
        <v>19138</v>
      </c>
      <c r="F529" s="114">
        <v>11973</v>
      </c>
      <c r="G529" s="117">
        <v>11920.66</v>
      </c>
      <c r="H529" s="136">
        <f t="shared" si="8"/>
        <v>0.9956284974526016</v>
      </c>
    </row>
    <row r="530" spans="1:8" ht="12.75">
      <c r="A530" s="8"/>
      <c r="B530" s="14"/>
      <c r="C530" s="88" t="s">
        <v>33</v>
      </c>
      <c r="D530" s="91">
        <v>4300</v>
      </c>
      <c r="E530" s="53">
        <v>114720</v>
      </c>
      <c r="F530" s="114">
        <v>152228</v>
      </c>
      <c r="G530" s="117">
        <v>152206.65</v>
      </c>
      <c r="H530" s="136">
        <f t="shared" si="8"/>
        <v>0.9998597498489108</v>
      </c>
    </row>
    <row r="531" spans="1:8" ht="12.75">
      <c r="A531" s="8"/>
      <c r="B531" s="14"/>
      <c r="C531" s="88" t="s">
        <v>184</v>
      </c>
      <c r="D531" s="91">
        <v>4350</v>
      </c>
      <c r="E531" s="53">
        <v>7528</v>
      </c>
      <c r="F531" s="114">
        <v>7546</v>
      </c>
      <c r="G531" s="117">
        <v>7471.58</v>
      </c>
      <c r="H531" s="136">
        <f t="shared" si="8"/>
        <v>0.9901378213623111</v>
      </c>
    </row>
    <row r="532" spans="1:8" ht="24">
      <c r="A532" s="8"/>
      <c r="B532" s="14"/>
      <c r="C532" s="20" t="s">
        <v>414</v>
      </c>
      <c r="D532" s="91">
        <v>4370</v>
      </c>
      <c r="E532" s="53">
        <v>23510</v>
      </c>
      <c r="F532" s="114">
        <v>18217</v>
      </c>
      <c r="G532" s="117">
        <v>17547.56</v>
      </c>
      <c r="H532" s="136">
        <f t="shared" si="8"/>
        <v>0.9632519075588737</v>
      </c>
    </row>
    <row r="533" spans="1:8" ht="24">
      <c r="A533" s="8"/>
      <c r="B533" s="14"/>
      <c r="C533" s="88" t="s">
        <v>261</v>
      </c>
      <c r="D533" s="91">
        <v>4390</v>
      </c>
      <c r="E533" s="53">
        <v>2500</v>
      </c>
      <c r="F533" s="114">
        <v>1772</v>
      </c>
      <c r="G533" s="117">
        <v>1771.06</v>
      </c>
      <c r="H533" s="136">
        <f t="shared" si="8"/>
        <v>0.9994695259593679</v>
      </c>
    </row>
    <row r="534" spans="1:8" ht="12.75">
      <c r="A534" s="8"/>
      <c r="B534" s="14"/>
      <c r="C534" s="88" t="s">
        <v>34</v>
      </c>
      <c r="D534" s="91">
        <v>4410</v>
      </c>
      <c r="E534" s="53">
        <v>10110</v>
      </c>
      <c r="F534" s="114">
        <v>5358</v>
      </c>
      <c r="G534" s="117">
        <v>5326.1</v>
      </c>
      <c r="H534" s="136">
        <f t="shared" si="8"/>
        <v>0.994046285927585</v>
      </c>
    </row>
    <row r="535" spans="1:8" ht="12.75">
      <c r="A535" s="8"/>
      <c r="B535" s="14"/>
      <c r="C535" s="88" t="s">
        <v>35</v>
      </c>
      <c r="D535" s="91">
        <v>4430</v>
      </c>
      <c r="E535" s="53">
        <v>700</v>
      </c>
      <c r="F535" s="114">
        <v>372</v>
      </c>
      <c r="G535" s="117">
        <v>371.29</v>
      </c>
      <c r="H535" s="136">
        <f t="shared" si="8"/>
        <v>0.9980913978494624</v>
      </c>
    </row>
    <row r="536" spans="1:8" ht="12.75">
      <c r="A536" s="8"/>
      <c r="B536" s="14"/>
      <c r="C536" s="88" t="s">
        <v>155</v>
      </c>
      <c r="D536" s="91">
        <v>4440</v>
      </c>
      <c r="E536" s="53">
        <v>608049</v>
      </c>
      <c r="F536" s="114">
        <v>611679</v>
      </c>
      <c r="G536" s="117">
        <v>611679</v>
      </c>
      <c r="H536" s="136">
        <f t="shared" si="8"/>
        <v>1</v>
      </c>
    </row>
    <row r="537" spans="1:8" ht="24">
      <c r="A537" s="8"/>
      <c r="B537" s="14"/>
      <c r="C537" s="88" t="s">
        <v>173</v>
      </c>
      <c r="D537" s="91">
        <v>4500</v>
      </c>
      <c r="E537" s="53">
        <v>2400</v>
      </c>
      <c r="F537" s="114">
        <v>1942</v>
      </c>
      <c r="G537" s="117">
        <v>1942</v>
      </c>
      <c r="H537" s="136">
        <f t="shared" si="8"/>
        <v>1</v>
      </c>
    </row>
    <row r="538" spans="1:8" ht="24">
      <c r="A538" s="8"/>
      <c r="B538" s="14"/>
      <c r="C538" s="88" t="s">
        <v>231</v>
      </c>
      <c r="D538" s="91">
        <v>4700</v>
      </c>
      <c r="E538" s="53">
        <v>7680</v>
      </c>
      <c r="F538" s="114">
        <v>5681</v>
      </c>
      <c r="G538" s="117">
        <v>5668.84</v>
      </c>
      <c r="H538" s="136">
        <f t="shared" si="8"/>
        <v>0.9978595317725752</v>
      </c>
    </row>
    <row r="539" spans="1:8" ht="24">
      <c r="A539" s="8"/>
      <c r="B539" s="14"/>
      <c r="C539" s="88" t="s">
        <v>272</v>
      </c>
      <c r="D539" s="91">
        <v>4740</v>
      </c>
      <c r="E539" s="53">
        <v>11960</v>
      </c>
      <c r="F539" s="114">
        <v>8167</v>
      </c>
      <c r="G539" s="117">
        <v>8162.94</v>
      </c>
      <c r="H539" s="136">
        <f t="shared" si="8"/>
        <v>0.9995028774335741</v>
      </c>
    </row>
    <row r="540" spans="1:8" ht="24">
      <c r="A540" s="8"/>
      <c r="B540" s="14"/>
      <c r="C540" s="88" t="s">
        <v>233</v>
      </c>
      <c r="D540" s="91">
        <v>4750</v>
      </c>
      <c r="E540" s="53">
        <v>42030</v>
      </c>
      <c r="F540" s="114">
        <v>25437</v>
      </c>
      <c r="G540" s="117">
        <v>25426.72</v>
      </c>
      <c r="H540" s="136">
        <f t="shared" si="8"/>
        <v>0.9995958642921728</v>
      </c>
    </row>
    <row r="541" spans="1:8" ht="12.75">
      <c r="A541" s="8"/>
      <c r="B541" s="14"/>
      <c r="C541" s="88" t="s">
        <v>395</v>
      </c>
      <c r="D541" s="91">
        <v>6050</v>
      </c>
      <c r="E541" s="53">
        <v>400000</v>
      </c>
      <c r="F541" s="114"/>
      <c r="G541" s="117"/>
      <c r="H541" s="136"/>
    </row>
    <row r="542" spans="1:8" ht="12.75">
      <c r="A542" s="8"/>
      <c r="B542" s="21">
        <v>80134</v>
      </c>
      <c r="C542" s="22" t="s">
        <v>169</v>
      </c>
      <c r="D542" s="23"/>
      <c r="E542" s="32">
        <f>SUM(E543:E561)</f>
        <v>671066</v>
      </c>
      <c r="F542" s="32">
        <f>SUM(F543:F561)</f>
        <v>673126</v>
      </c>
      <c r="G542" s="121">
        <f>SUM(G543:G561)</f>
        <v>672947.42</v>
      </c>
      <c r="H542" s="135">
        <f t="shared" si="8"/>
        <v>0.9997347004869817</v>
      </c>
    </row>
    <row r="543" spans="1:8" ht="12.75">
      <c r="A543" s="137"/>
      <c r="B543" s="14"/>
      <c r="C543" s="20" t="s">
        <v>4</v>
      </c>
      <c r="D543" s="24">
        <v>3020</v>
      </c>
      <c r="E543" s="31">
        <v>850</v>
      </c>
      <c r="F543" s="114">
        <v>400</v>
      </c>
      <c r="G543" s="117">
        <v>400</v>
      </c>
      <c r="H543" s="136">
        <f t="shared" si="8"/>
        <v>1</v>
      </c>
    </row>
    <row r="544" spans="1:8" ht="12.75">
      <c r="A544" s="137"/>
      <c r="B544" s="14"/>
      <c r="C544" s="88" t="s">
        <v>27</v>
      </c>
      <c r="D544" s="90" t="s">
        <v>256</v>
      </c>
      <c r="E544" s="31">
        <v>454248</v>
      </c>
      <c r="F544" s="114">
        <v>452949</v>
      </c>
      <c r="G544" s="117">
        <v>452939.49</v>
      </c>
      <c r="H544" s="136">
        <f t="shared" si="8"/>
        <v>0.9999790042587576</v>
      </c>
    </row>
    <row r="545" spans="1:8" ht="12.75">
      <c r="A545" s="137"/>
      <c r="B545" s="14"/>
      <c r="C545" s="88" t="s">
        <v>28</v>
      </c>
      <c r="D545" s="90" t="s">
        <v>257</v>
      </c>
      <c r="E545" s="31">
        <v>33063</v>
      </c>
      <c r="F545" s="114">
        <v>33262</v>
      </c>
      <c r="G545" s="117">
        <v>33261.6</v>
      </c>
      <c r="H545" s="136">
        <f t="shared" si="8"/>
        <v>0.9999879742649269</v>
      </c>
    </row>
    <row r="546" spans="1:8" ht="12.75">
      <c r="A546" s="137"/>
      <c r="B546" s="14"/>
      <c r="C546" s="88" t="s">
        <v>29</v>
      </c>
      <c r="D546" s="90" t="s">
        <v>258</v>
      </c>
      <c r="E546" s="31">
        <v>73039</v>
      </c>
      <c r="F546" s="114">
        <v>72639</v>
      </c>
      <c r="G546" s="117">
        <v>72626.96</v>
      </c>
      <c r="H546" s="136">
        <f t="shared" si="8"/>
        <v>0.9998342488195048</v>
      </c>
    </row>
    <row r="547" spans="1:8" ht="12.75">
      <c r="A547" s="137"/>
      <c r="B547" s="14"/>
      <c r="C547" s="88" t="s">
        <v>73</v>
      </c>
      <c r="D547" s="90" t="s">
        <v>259</v>
      </c>
      <c r="E547" s="31">
        <v>11851</v>
      </c>
      <c r="F547" s="114">
        <v>10761</v>
      </c>
      <c r="G547" s="117">
        <v>10753.3</v>
      </c>
      <c r="H547" s="136">
        <f t="shared" si="8"/>
        <v>0.99928445311774</v>
      </c>
    </row>
    <row r="548" spans="1:8" ht="12.75">
      <c r="A548" s="137"/>
      <c r="B548" s="14"/>
      <c r="C548" s="88" t="s">
        <v>178</v>
      </c>
      <c r="D548" s="90" t="s">
        <v>278</v>
      </c>
      <c r="E548" s="31">
        <v>1000</v>
      </c>
      <c r="F548" s="114">
        <v>1000</v>
      </c>
      <c r="G548" s="117">
        <v>1000</v>
      </c>
      <c r="H548" s="136">
        <f t="shared" si="8"/>
        <v>1</v>
      </c>
    </row>
    <row r="549" spans="1:8" ht="12.75">
      <c r="A549" s="137"/>
      <c r="B549" s="14"/>
      <c r="C549" s="92" t="s">
        <v>61</v>
      </c>
      <c r="D549" s="91">
        <v>4210</v>
      </c>
      <c r="E549" s="31">
        <v>5900</v>
      </c>
      <c r="F549" s="114">
        <v>5900</v>
      </c>
      <c r="G549" s="117">
        <v>5900</v>
      </c>
      <c r="H549" s="136">
        <f t="shared" si="8"/>
        <v>1</v>
      </c>
    </row>
    <row r="550" spans="1:8" ht="12.75">
      <c r="A550" s="137"/>
      <c r="B550" s="14"/>
      <c r="C550" s="88" t="s">
        <v>260</v>
      </c>
      <c r="D550" s="91">
        <v>4240</v>
      </c>
      <c r="E550" s="31">
        <v>600</v>
      </c>
      <c r="F550" s="114">
        <v>600</v>
      </c>
      <c r="G550" s="117">
        <v>600</v>
      </c>
      <c r="H550" s="136">
        <f t="shared" si="8"/>
        <v>1</v>
      </c>
    </row>
    <row r="551" spans="1:8" ht="12.75">
      <c r="A551" s="137"/>
      <c r="B551" s="14"/>
      <c r="C551" s="88" t="s">
        <v>31</v>
      </c>
      <c r="D551" s="91">
        <v>4260</v>
      </c>
      <c r="E551" s="31">
        <v>18600</v>
      </c>
      <c r="F551" s="114">
        <v>18600</v>
      </c>
      <c r="G551" s="117">
        <v>18600</v>
      </c>
      <c r="H551" s="136">
        <f aca="true" t="shared" si="9" ref="H551:H616">G551/F551</f>
        <v>1</v>
      </c>
    </row>
    <row r="552" spans="1:8" ht="12.75">
      <c r="A552" s="137"/>
      <c r="B552" s="14"/>
      <c r="C552" s="88" t="s">
        <v>32</v>
      </c>
      <c r="D552" s="91">
        <v>4270</v>
      </c>
      <c r="E552" s="31">
        <v>31000</v>
      </c>
      <c r="F552" s="114">
        <v>37850</v>
      </c>
      <c r="G552" s="117">
        <v>37850</v>
      </c>
      <c r="H552" s="136">
        <f t="shared" si="9"/>
        <v>1</v>
      </c>
    </row>
    <row r="553" spans="1:8" ht="12.75">
      <c r="A553" s="137"/>
      <c r="B553" s="14"/>
      <c r="C553" s="88" t="s">
        <v>15</v>
      </c>
      <c r="D553" s="91">
        <v>4280</v>
      </c>
      <c r="E553" s="31">
        <v>900</v>
      </c>
      <c r="F553" s="114">
        <v>450</v>
      </c>
      <c r="G553" s="117">
        <v>439</v>
      </c>
      <c r="H553" s="136">
        <f t="shared" si="9"/>
        <v>0.9755555555555555</v>
      </c>
    </row>
    <row r="554" spans="1:8" ht="12.75">
      <c r="A554" s="137"/>
      <c r="B554" s="14"/>
      <c r="C554" s="88" t="s">
        <v>33</v>
      </c>
      <c r="D554" s="91">
        <v>4300</v>
      </c>
      <c r="E554" s="31">
        <v>13400</v>
      </c>
      <c r="F554" s="114">
        <v>11270</v>
      </c>
      <c r="G554" s="117">
        <v>11270</v>
      </c>
      <c r="H554" s="136">
        <f t="shared" si="9"/>
        <v>1</v>
      </c>
    </row>
    <row r="555" spans="1:8" ht="12.75">
      <c r="A555" s="137"/>
      <c r="B555" s="14"/>
      <c r="C555" s="88" t="s">
        <v>184</v>
      </c>
      <c r="D555" s="91">
        <v>4350</v>
      </c>
      <c r="E555" s="31">
        <v>200</v>
      </c>
      <c r="F555" s="114">
        <v>200</v>
      </c>
      <c r="G555" s="117">
        <v>148</v>
      </c>
      <c r="H555" s="136">
        <f t="shared" si="9"/>
        <v>0.74</v>
      </c>
    </row>
    <row r="556" spans="1:8" ht="24">
      <c r="A556" s="137"/>
      <c r="B556" s="14"/>
      <c r="C556" s="20" t="s">
        <v>414</v>
      </c>
      <c r="D556" s="91">
        <v>4370</v>
      </c>
      <c r="E556" s="31">
        <v>600</v>
      </c>
      <c r="F556" s="114">
        <v>600</v>
      </c>
      <c r="G556" s="117">
        <v>519.67</v>
      </c>
      <c r="H556" s="136">
        <f t="shared" si="9"/>
        <v>0.8661166666666666</v>
      </c>
    </row>
    <row r="557" spans="1:8" ht="12.75">
      <c r="A557" s="137"/>
      <c r="B557" s="14"/>
      <c r="C557" s="88" t="s">
        <v>34</v>
      </c>
      <c r="D557" s="91">
        <v>4410</v>
      </c>
      <c r="E557" s="31">
        <v>500</v>
      </c>
      <c r="F557" s="114">
        <v>350</v>
      </c>
      <c r="G557" s="117">
        <v>344.4</v>
      </c>
      <c r="H557" s="136">
        <f t="shared" si="9"/>
        <v>0.984</v>
      </c>
    </row>
    <row r="558" spans="1:8" ht="12.75">
      <c r="A558" s="137"/>
      <c r="B558" s="14"/>
      <c r="C558" s="88" t="s">
        <v>155</v>
      </c>
      <c r="D558" s="91">
        <v>4440</v>
      </c>
      <c r="E558" s="31">
        <v>23015</v>
      </c>
      <c r="F558" s="114">
        <v>23995</v>
      </c>
      <c r="G558" s="117">
        <v>23995</v>
      </c>
      <c r="H558" s="136">
        <f t="shared" si="9"/>
        <v>1</v>
      </c>
    </row>
    <row r="559" spans="1:8" ht="24">
      <c r="A559" s="137"/>
      <c r="B559" s="14"/>
      <c r="C559" s="88" t="s">
        <v>231</v>
      </c>
      <c r="D559" s="91">
        <v>4700</v>
      </c>
      <c r="E559" s="31">
        <v>500</v>
      </c>
      <c r="F559" s="114">
        <v>500</v>
      </c>
      <c r="G559" s="117">
        <v>500</v>
      </c>
      <c r="H559" s="136">
        <f t="shared" si="9"/>
        <v>1</v>
      </c>
    </row>
    <row r="560" spans="1:8" ht="24">
      <c r="A560" s="137"/>
      <c r="B560" s="14"/>
      <c r="C560" s="88" t="s">
        <v>272</v>
      </c>
      <c r="D560" s="91">
        <v>4740</v>
      </c>
      <c r="E560" s="31">
        <v>200</v>
      </c>
      <c r="F560" s="114">
        <v>200</v>
      </c>
      <c r="G560" s="117">
        <v>200</v>
      </c>
      <c r="H560" s="136">
        <f t="shared" si="9"/>
        <v>1</v>
      </c>
    </row>
    <row r="561" spans="1:8" ht="24">
      <c r="A561" s="137"/>
      <c r="B561" s="14"/>
      <c r="C561" s="88" t="s">
        <v>233</v>
      </c>
      <c r="D561" s="91">
        <v>4750</v>
      </c>
      <c r="E561" s="31">
        <v>1600</v>
      </c>
      <c r="F561" s="114">
        <v>1600</v>
      </c>
      <c r="G561" s="117">
        <v>1600</v>
      </c>
      <c r="H561" s="136">
        <f t="shared" si="9"/>
        <v>1</v>
      </c>
    </row>
    <row r="562" spans="1:8" ht="24">
      <c r="A562" s="8"/>
      <c r="B562" s="21">
        <v>80140</v>
      </c>
      <c r="C562" s="22" t="s">
        <v>192</v>
      </c>
      <c r="D562" s="23"/>
      <c r="E562" s="32">
        <f>SUM(E563:E579)</f>
        <v>1365818</v>
      </c>
      <c r="F562" s="32">
        <f>SUM(F563:F579)</f>
        <v>1925701</v>
      </c>
      <c r="G562" s="121">
        <f>SUM(G563:G579)</f>
        <v>1925696.9700000002</v>
      </c>
      <c r="H562" s="135">
        <f t="shared" si="9"/>
        <v>0.9999979072555917</v>
      </c>
    </row>
    <row r="563" spans="1:8" ht="12.75">
      <c r="A563" s="137"/>
      <c r="B563" s="14"/>
      <c r="C563" s="88" t="s">
        <v>27</v>
      </c>
      <c r="D563" s="90" t="s">
        <v>256</v>
      </c>
      <c r="E563" s="31">
        <v>811597</v>
      </c>
      <c r="F563" s="114">
        <v>1217798</v>
      </c>
      <c r="G563" s="117">
        <v>1217797.51</v>
      </c>
      <c r="H563" s="136">
        <f t="shared" si="9"/>
        <v>0.9999995976344188</v>
      </c>
    </row>
    <row r="564" spans="1:8" ht="12.75">
      <c r="A564" s="137"/>
      <c r="B564" s="14"/>
      <c r="C564" s="88" t="s">
        <v>28</v>
      </c>
      <c r="D564" s="90" t="s">
        <v>257</v>
      </c>
      <c r="E564" s="31">
        <v>100190</v>
      </c>
      <c r="F564" s="114">
        <v>101618</v>
      </c>
      <c r="G564" s="117">
        <v>101617.35</v>
      </c>
      <c r="H564" s="136">
        <f t="shared" si="9"/>
        <v>0.9999936034954438</v>
      </c>
    </row>
    <row r="565" spans="1:8" ht="12.75">
      <c r="A565" s="137"/>
      <c r="B565" s="14"/>
      <c r="C565" s="88" t="s">
        <v>29</v>
      </c>
      <c r="D565" s="90" t="s">
        <v>258</v>
      </c>
      <c r="E565" s="31">
        <v>146490</v>
      </c>
      <c r="F565" s="114">
        <v>198533</v>
      </c>
      <c r="G565" s="117">
        <v>198533</v>
      </c>
      <c r="H565" s="136">
        <f t="shared" si="9"/>
        <v>1</v>
      </c>
    </row>
    <row r="566" spans="1:8" ht="12.75">
      <c r="A566" s="137"/>
      <c r="B566" s="14"/>
      <c r="C566" s="88" t="s">
        <v>73</v>
      </c>
      <c r="D566" s="90" t="s">
        <v>259</v>
      </c>
      <c r="E566" s="31">
        <v>23627</v>
      </c>
      <c r="F566" s="114">
        <v>26258</v>
      </c>
      <c r="G566" s="117">
        <v>26258</v>
      </c>
      <c r="H566" s="136">
        <f t="shared" si="9"/>
        <v>1</v>
      </c>
    </row>
    <row r="567" spans="1:8" ht="12.75">
      <c r="A567" s="137"/>
      <c r="B567" s="14"/>
      <c r="C567" s="88" t="s">
        <v>178</v>
      </c>
      <c r="D567" s="91">
        <v>4170</v>
      </c>
      <c r="E567" s="31">
        <v>100000</v>
      </c>
      <c r="F567" s="114">
        <v>139109</v>
      </c>
      <c r="G567" s="117">
        <v>139109</v>
      </c>
      <c r="H567" s="136">
        <f t="shared" si="9"/>
        <v>1</v>
      </c>
    </row>
    <row r="568" spans="1:8" ht="12.75">
      <c r="A568" s="137"/>
      <c r="B568" s="14"/>
      <c r="C568" s="92" t="s">
        <v>61</v>
      </c>
      <c r="D568" s="91">
        <v>4210</v>
      </c>
      <c r="E568" s="31">
        <v>45000</v>
      </c>
      <c r="F568" s="114">
        <v>39384</v>
      </c>
      <c r="G568" s="117">
        <v>39384</v>
      </c>
      <c r="H568" s="136">
        <f t="shared" si="9"/>
        <v>1</v>
      </c>
    </row>
    <row r="569" spans="1:8" ht="12.75">
      <c r="A569" s="137"/>
      <c r="B569" s="14"/>
      <c r="C569" s="88" t="s">
        <v>260</v>
      </c>
      <c r="D569" s="91">
        <v>4240</v>
      </c>
      <c r="E569" s="31">
        <v>3500</v>
      </c>
      <c r="F569" s="114">
        <v>3500</v>
      </c>
      <c r="G569" s="117">
        <v>3500</v>
      </c>
      <c r="H569" s="136">
        <f t="shared" si="9"/>
        <v>1</v>
      </c>
    </row>
    <row r="570" spans="1:8" ht="12.75">
      <c r="A570" s="137"/>
      <c r="B570" s="14"/>
      <c r="C570" s="88" t="s">
        <v>31</v>
      </c>
      <c r="D570" s="91">
        <v>4260</v>
      </c>
      <c r="E570" s="31">
        <v>54000</v>
      </c>
      <c r="F570" s="114">
        <v>94733</v>
      </c>
      <c r="G570" s="117">
        <v>94733</v>
      </c>
      <c r="H570" s="136">
        <f t="shared" si="9"/>
        <v>1</v>
      </c>
    </row>
    <row r="571" spans="1:8" ht="12.75">
      <c r="A571" s="137"/>
      <c r="B571" s="14"/>
      <c r="C571" s="88" t="s">
        <v>32</v>
      </c>
      <c r="D571" s="91">
        <v>4270</v>
      </c>
      <c r="E571" s="31">
        <v>1900</v>
      </c>
      <c r="F571" s="114">
        <v>2500</v>
      </c>
      <c r="G571" s="117">
        <v>2500</v>
      </c>
      <c r="H571" s="136">
        <f t="shared" si="9"/>
        <v>1</v>
      </c>
    </row>
    <row r="572" spans="1:8" ht="12.75">
      <c r="A572" s="137"/>
      <c r="B572" s="14"/>
      <c r="C572" s="88" t="s">
        <v>15</v>
      </c>
      <c r="D572" s="91">
        <v>4280</v>
      </c>
      <c r="E572" s="31">
        <v>1000</v>
      </c>
      <c r="F572" s="114">
        <v>855</v>
      </c>
      <c r="G572" s="117">
        <v>855</v>
      </c>
      <c r="H572" s="136">
        <f t="shared" si="9"/>
        <v>1</v>
      </c>
    </row>
    <row r="573" spans="1:8" ht="12.75">
      <c r="A573" s="137"/>
      <c r="B573" s="14"/>
      <c r="C573" s="88" t="s">
        <v>33</v>
      </c>
      <c r="D573" s="91">
        <v>4300</v>
      </c>
      <c r="E573" s="31">
        <v>23400</v>
      </c>
      <c r="F573" s="114">
        <v>23522</v>
      </c>
      <c r="G573" s="117">
        <v>23522</v>
      </c>
      <c r="H573" s="136">
        <f t="shared" si="9"/>
        <v>1</v>
      </c>
    </row>
    <row r="574" spans="1:8" ht="12.75">
      <c r="A574" s="137"/>
      <c r="B574" s="14"/>
      <c r="C574" s="88" t="s">
        <v>184</v>
      </c>
      <c r="D574" s="91">
        <v>4350</v>
      </c>
      <c r="E574" s="31">
        <v>600</v>
      </c>
      <c r="F574" s="114">
        <v>633</v>
      </c>
      <c r="G574" s="117">
        <v>632.5</v>
      </c>
      <c r="H574" s="136">
        <f t="shared" si="9"/>
        <v>0.9992101105845181</v>
      </c>
    </row>
    <row r="575" spans="1:8" ht="24">
      <c r="A575" s="137"/>
      <c r="B575" s="14"/>
      <c r="C575" s="20" t="s">
        <v>414</v>
      </c>
      <c r="D575" s="91">
        <v>4370</v>
      </c>
      <c r="E575" s="31">
        <v>3600</v>
      </c>
      <c r="F575" s="114">
        <v>3515</v>
      </c>
      <c r="G575" s="117">
        <v>3514.24</v>
      </c>
      <c r="H575" s="136">
        <f t="shared" si="9"/>
        <v>0.9997837837837837</v>
      </c>
    </row>
    <row r="576" spans="1:8" ht="12.75">
      <c r="A576" s="137"/>
      <c r="B576" s="14"/>
      <c r="C576" s="88" t="s">
        <v>34</v>
      </c>
      <c r="D576" s="91">
        <v>4410</v>
      </c>
      <c r="E576" s="31">
        <v>300</v>
      </c>
      <c r="F576" s="114">
        <v>47</v>
      </c>
      <c r="G576" s="117">
        <v>46.1</v>
      </c>
      <c r="H576" s="136">
        <f t="shared" si="9"/>
        <v>0.9808510638297873</v>
      </c>
    </row>
    <row r="577" spans="1:8" ht="12.75">
      <c r="A577" s="137"/>
      <c r="B577" s="14"/>
      <c r="C577" s="88" t="s">
        <v>155</v>
      </c>
      <c r="D577" s="91">
        <v>4440</v>
      </c>
      <c r="E577" s="31">
        <v>48359</v>
      </c>
      <c r="F577" s="114">
        <v>72072</v>
      </c>
      <c r="G577" s="117">
        <v>72072</v>
      </c>
      <c r="H577" s="136">
        <f t="shared" si="9"/>
        <v>1</v>
      </c>
    </row>
    <row r="578" spans="1:8" ht="24">
      <c r="A578" s="137"/>
      <c r="B578" s="14"/>
      <c r="C578" s="88" t="s">
        <v>272</v>
      </c>
      <c r="D578" s="91">
        <v>4740</v>
      </c>
      <c r="E578" s="31">
        <v>900</v>
      </c>
      <c r="F578" s="114">
        <v>269</v>
      </c>
      <c r="G578" s="117">
        <v>268.59</v>
      </c>
      <c r="H578" s="136">
        <f t="shared" si="9"/>
        <v>0.9984758364312267</v>
      </c>
    </row>
    <row r="579" spans="1:8" ht="24">
      <c r="A579" s="137"/>
      <c r="B579" s="14"/>
      <c r="C579" s="88" t="s">
        <v>233</v>
      </c>
      <c r="D579" s="91">
        <v>4750</v>
      </c>
      <c r="E579" s="31">
        <v>1355</v>
      </c>
      <c r="F579" s="114">
        <v>1355</v>
      </c>
      <c r="G579" s="117">
        <v>1354.68</v>
      </c>
      <c r="H579" s="136">
        <f t="shared" si="9"/>
        <v>0.9997638376383764</v>
      </c>
    </row>
    <row r="580" spans="1:8" ht="12.75">
      <c r="A580" s="137"/>
      <c r="B580" s="19" t="s">
        <v>347</v>
      </c>
      <c r="C580" s="93" t="s">
        <v>396</v>
      </c>
      <c r="D580" s="94"/>
      <c r="E580" s="12">
        <f>SUM(E581:E599)</f>
        <v>435537</v>
      </c>
      <c r="F580" s="12">
        <f>SUM(F581:F599)</f>
        <v>367737</v>
      </c>
      <c r="G580" s="116">
        <f>SUM(G581:G599)</f>
        <v>366919.8100000001</v>
      </c>
      <c r="H580" s="135">
        <f t="shared" si="9"/>
        <v>0.9977777868422272</v>
      </c>
    </row>
    <row r="581" spans="1:8" ht="12.75">
      <c r="A581" s="137"/>
      <c r="B581" s="14"/>
      <c r="C581" s="88" t="s">
        <v>185</v>
      </c>
      <c r="D581" s="90" t="s">
        <v>255</v>
      </c>
      <c r="E581" s="31">
        <v>500</v>
      </c>
      <c r="F581" s="114">
        <v>500</v>
      </c>
      <c r="G581" s="117">
        <v>78.23</v>
      </c>
      <c r="H581" s="136">
        <f t="shared" si="9"/>
        <v>0.15646000000000002</v>
      </c>
    </row>
    <row r="582" spans="1:8" ht="12.75">
      <c r="A582" s="137"/>
      <c r="B582" s="14"/>
      <c r="C582" s="88" t="s">
        <v>27</v>
      </c>
      <c r="D582" s="90" t="s">
        <v>256</v>
      </c>
      <c r="E582" s="31">
        <v>288340</v>
      </c>
      <c r="F582" s="114">
        <v>187557</v>
      </c>
      <c r="G582" s="117">
        <v>187556.75</v>
      </c>
      <c r="H582" s="136">
        <f t="shared" si="9"/>
        <v>0.9999986670718768</v>
      </c>
    </row>
    <row r="583" spans="1:8" ht="12.75">
      <c r="A583" s="137"/>
      <c r="B583" s="14"/>
      <c r="C583" s="88" t="s">
        <v>29</v>
      </c>
      <c r="D583" s="90" t="s">
        <v>258</v>
      </c>
      <c r="E583" s="31">
        <v>45933</v>
      </c>
      <c r="F583" s="114">
        <v>30202</v>
      </c>
      <c r="G583" s="117">
        <v>30201.11</v>
      </c>
      <c r="H583" s="136">
        <f t="shared" si="9"/>
        <v>0.9999705317528641</v>
      </c>
    </row>
    <row r="584" spans="1:8" ht="12.75">
      <c r="A584" s="137"/>
      <c r="B584" s="14"/>
      <c r="C584" s="88" t="s">
        <v>73</v>
      </c>
      <c r="D584" s="90" t="s">
        <v>259</v>
      </c>
      <c r="E584" s="31">
        <v>7064</v>
      </c>
      <c r="F584" s="114">
        <v>4502</v>
      </c>
      <c r="G584" s="117">
        <v>4501.26</v>
      </c>
      <c r="H584" s="136">
        <f t="shared" si="9"/>
        <v>0.9998356286095069</v>
      </c>
    </row>
    <row r="585" spans="1:8" ht="12.75">
      <c r="A585" s="137"/>
      <c r="B585" s="14"/>
      <c r="C585" s="88" t="s">
        <v>178</v>
      </c>
      <c r="D585" s="90" t="s">
        <v>278</v>
      </c>
      <c r="E585" s="31">
        <v>40000</v>
      </c>
      <c r="F585" s="114">
        <v>45144</v>
      </c>
      <c r="G585" s="117">
        <v>45144</v>
      </c>
      <c r="H585" s="136">
        <f t="shared" si="9"/>
        <v>1</v>
      </c>
    </row>
    <row r="586" spans="1:8" ht="12.75">
      <c r="A586" s="137"/>
      <c r="B586" s="14"/>
      <c r="C586" s="92" t="s">
        <v>61</v>
      </c>
      <c r="D586" s="91">
        <v>4210</v>
      </c>
      <c r="E586" s="31">
        <v>15000</v>
      </c>
      <c r="F586" s="114">
        <v>32227</v>
      </c>
      <c r="G586" s="117">
        <v>32226.84</v>
      </c>
      <c r="H586" s="136">
        <f t="shared" si="9"/>
        <v>0.9999950352189159</v>
      </c>
    </row>
    <row r="587" spans="1:8" ht="12.75">
      <c r="A587" s="137"/>
      <c r="B587" s="14"/>
      <c r="C587" s="88" t="s">
        <v>260</v>
      </c>
      <c r="D587" s="91">
        <v>4240</v>
      </c>
      <c r="E587" s="31">
        <v>10000</v>
      </c>
      <c r="F587" s="114">
        <v>442</v>
      </c>
      <c r="G587" s="117">
        <v>441.37</v>
      </c>
      <c r="H587" s="136">
        <f t="shared" si="9"/>
        <v>0.9985746606334842</v>
      </c>
    </row>
    <row r="588" spans="1:8" ht="12.75">
      <c r="A588" s="137"/>
      <c r="B588" s="14"/>
      <c r="C588" s="88" t="s">
        <v>31</v>
      </c>
      <c r="D588" s="91">
        <v>4260</v>
      </c>
      <c r="E588" s="31">
        <v>7200</v>
      </c>
      <c r="F588" s="114"/>
      <c r="G588" s="117"/>
      <c r="H588" s="136"/>
    </row>
    <row r="589" spans="1:8" ht="12.75">
      <c r="A589" s="137"/>
      <c r="B589" s="14"/>
      <c r="C589" s="88" t="s">
        <v>32</v>
      </c>
      <c r="D589" s="91">
        <v>4270</v>
      </c>
      <c r="E589" s="31">
        <v>2000</v>
      </c>
      <c r="F589" s="114">
        <v>1520</v>
      </c>
      <c r="G589" s="117">
        <v>1520</v>
      </c>
      <c r="H589" s="136">
        <f t="shared" si="9"/>
        <v>1</v>
      </c>
    </row>
    <row r="590" spans="1:8" ht="12.75">
      <c r="A590" s="137"/>
      <c r="B590" s="14"/>
      <c r="C590" s="88" t="s">
        <v>15</v>
      </c>
      <c r="D590" s="91">
        <v>4280</v>
      </c>
      <c r="E590" s="31">
        <v>500</v>
      </c>
      <c r="F590" s="114">
        <v>500</v>
      </c>
      <c r="G590" s="117">
        <v>417</v>
      </c>
      <c r="H590" s="136">
        <f t="shared" si="9"/>
        <v>0.834</v>
      </c>
    </row>
    <row r="591" spans="1:8" ht="12.75">
      <c r="A591" s="137"/>
      <c r="B591" s="14"/>
      <c r="C591" s="88" t="s">
        <v>33</v>
      </c>
      <c r="D591" s="91">
        <v>4300</v>
      </c>
      <c r="E591" s="31"/>
      <c r="F591" s="114">
        <v>29300</v>
      </c>
      <c r="G591" s="117">
        <v>29183.84</v>
      </c>
      <c r="H591" s="136">
        <f t="shared" si="9"/>
        <v>0.9960354948805461</v>
      </c>
    </row>
    <row r="592" spans="1:8" ht="12.75">
      <c r="A592" s="137"/>
      <c r="B592" s="14"/>
      <c r="C592" s="88" t="s">
        <v>184</v>
      </c>
      <c r="D592" s="91">
        <v>4350</v>
      </c>
      <c r="E592" s="31">
        <v>1000</v>
      </c>
      <c r="F592" s="114">
        <v>1785</v>
      </c>
      <c r="G592" s="117">
        <v>1783.99</v>
      </c>
      <c r="H592" s="136">
        <f t="shared" si="9"/>
        <v>0.9994341736694677</v>
      </c>
    </row>
    <row r="593" spans="1:8" ht="24">
      <c r="A593" s="137"/>
      <c r="B593" s="14"/>
      <c r="C593" s="20" t="s">
        <v>414</v>
      </c>
      <c r="D593" s="91">
        <v>4370</v>
      </c>
      <c r="E593" s="31">
        <v>3000</v>
      </c>
      <c r="F593" s="114">
        <v>1184</v>
      </c>
      <c r="G593" s="117">
        <v>1183.94</v>
      </c>
      <c r="H593" s="136">
        <f t="shared" si="9"/>
        <v>0.9999493243243244</v>
      </c>
    </row>
    <row r="594" spans="1:8" ht="12.75">
      <c r="A594" s="137"/>
      <c r="B594" s="14"/>
      <c r="C594" s="88" t="s">
        <v>34</v>
      </c>
      <c r="D594" s="91">
        <v>4410</v>
      </c>
      <c r="E594" s="31">
        <v>1000</v>
      </c>
      <c r="F594" s="114">
        <v>1000</v>
      </c>
      <c r="G594" s="117">
        <v>852.02</v>
      </c>
      <c r="H594" s="136">
        <f t="shared" si="9"/>
        <v>0.85202</v>
      </c>
    </row>
    <row r="595" spans="1:8" ht="12.75">
      <c r="A595" s="137"/>
      <c r="B595" s="14"/>
      <c r="C595" s="88" t="s">
        <v>35</v>
      </c>
      <c r="D595" s="91">
        <v>4430</v>
      </c>
      <c r="E595" s="31">
        <v>500</v>
      </c>
      <c r="F595" s="114">
        <v>0</v>
      </c>
      <c r="G595" s="117"/>
      <c r="H595" s="136" t="e">
        <f t="shared" si="9"/>
        <v>#DIV/0!</v>
      </c>
    </row>
    <row r="596" spans="1:8" ht="12.75">
      <c r="A596" s="137"/>
      <c r="B596" s="14"/>
      <c r="C596" s="88" t="s">
        <v>155</v>
      </c>
      <c r="D596" s="91">
        <v>4440</v>
      </c>
      <c r="E596" s="31">
        <v>6500</v>
      </c>
      <c r="F596" s="114">
        <v>9577</v>
      </c>
      <c r="G596" s="117">
        <v>9577</v>
      </c>
      <c r="H596" s="136">
        <f t="shared" si="9"/>
        <v>1</v>
      </c>
    </row>
    <row r="597" spans="1:8" ht="24">
      <c r="A597" s="137"/>
      <c r="B597" s="14"/>
      <c r="C597" s="88" t="s">
        <v>231</v>
      </c>
      <c r="D597" s="91">
        <v>4700</v>
      </c>
      <c r="E597" s="31"/>
      <c r="F597" s="114">
        <v>16330</v>
      </c>
      <c r="G597" s="117">
        <v>16330</v>
      </c>
      <c r="H597" s="136">
        <f t="shared" si="9"/>
        <v>1</v>
      </c>
    </row>
    <row r="598" spans="1:8" ht="24">
      <c r="A598" s="137"/>
      <c r="B598" s="14"/>
      <c r="C598" s="88" t="s">
        <v>272</v>
      </c>
      <c r="D598" s="91">
        <v>4740</v>
      </c>
      <c r="E598" s="31">
        <v>3000</v>
      </c>
      <c r="F598" s="114">
        <v>500</v>
      </c>
      <c r="G598" s="117">
        <v>456.25</v>
      </c>
      <c r="H598" s="136">
        <f t="shared" si="9"/>
        <v>0.9125</v>
      </c>
    </row>
    <row r="599" spans="1:8" ht="24">
      <c r="A599" s="137"/>
      <c r="B599" s="14"/>
      <c r="C599" s="88" t="s">
        <v>233</v>
      </c>
      <c r="D599" s="91">
        <v>4750</v>
      </c>
      <c r="E599" s="31">
        <v>4000</v>
      </c>
      <c r="F599" s="114">
        <v>5467</v>
      </c>
      <c r="G599" s="117">
        <v>5466.21</v>
      </c>
      <c r="H599" s="136">
        <f t="shared" si="9"/>
        <v>0.99985549661606</v>
      </c>
    </row>
    <row r="600" spans="1:8" ht="12.75">
      <c r="A600" s="137"/>
      <c r="B600" s="19" t="s">
        <v>264</v>
      </c>
      <c r="C600" s="93" t="s">
        <v>265</v>
      </c>
      <c r="D600" s="94"/>
      <c r="E600" s="12">
        <f>SUM(E601:E616)</f>
        <v>1686655</v>
      </c>
      <c r="F600" s="12">
        <f>SUM(F601:F616)</f>
        <v>1675203</v>
      </c>
      <c r="G600" s="116">
        <f>SUM(G601:G616)</f>
        <v>1671798.5300000003</v>
      </c>
      <c r="H600" s="135">
        <f t="shared" si="9"/>
        <v>0.9979677268963822</v>
      </c>
    </row>
    <row r="601" spans="1:8" ht="12.75">
      <c r="A601" s="137"/>
      <c r="B601" s="14"/>
      <c r="C601" s="88" t="s">
        <v>185</v>
      </c>
      <c r="D601" s="90" t="s">
        <v>255</v>
      </c>
      <c r="E601" s="31">
        <v>5695</v>
      </c>
      <c r="F601" s="114">
        <v>5467</v>
      </c>
      <c r="G601" s="117">
        <v>5443.56</v>
      </c>
      <c r="H601" s="136">
        <f t="shared" si="9"/>
        <v>0.995712456557527</v>
      </c>
    </row>
    <row r="602" spans="1:8" ht="12.75">
      <c r="A602" s="137"/>
      <c r="B602" s="14"/>
      <c r="C602" s="88" t="s">
        <v>27</v>
      </c>
      <c r="D602" s="90" t="s">
        <v>256</v>
      </c>
      <c r="E602" s="31">
        <v>657936</v>
      </c>
      <c r="F602" s="114">
        <v>649136</v>
      </c>
      <c r="G602" s="117">
        <v>648805.84</v>
      </c>
      <c r="H602" s="136">
        <f t="shared" si="9"/>
        <v>0.9994913854723817</v>
      </c>
    </row>
    <row r="603" spans="1:8" ht="12.75">
      <c r="A603" s="137"/>
      <c r="B603" s="14"/>
      <c r="C603" s="88" t="s">
        <v>28</v>
      </c>
      <c r="D603" s="90" t="s">
        <v>257</v>
      </c>
      <c r="E603" s="31">
        <v>46462</v>
      </c>
      <c r="F603" s="114">
        <v>46644</v>
      </c>
      <c r="G603" s="117">
        <v>46600.55</v>
      </c>
      <c r="H603" s="136">
        <f t="shared" si="9"/>
        <v>0.9990684761169711</v>
      </c>
    </row>
    <row r="604" spans="1:8" ht="12.75">
      <c r="A604" s="137"/>
      <c r="B604" s="14"/>
      <c r="C604" s="88" t="s">
        <v>29</v>
      </c>
      <c r="D604" s="90" t="s">
        <v>258</v>
      </c>
      <c r="E604" s="31">
        <v>107040</v>
      </c>
      <c r="F604" s="114">
        <v>103911</v>
      </c>
      <c r="G604" s="117">
        <v>103645.8</v>
      </c>
      <c r="H604" s="136">
        <f t="shared" si="9"/>
        <v>0.9974478159193926</v>
      </c>
    </row>
    <row r="605" spans="1:8" ht="12.75">
      <c r="A605" s="137"/>
      <c r="B605" s="14"/>
      <c r="C605" s="88" t="s">
        <v>73</v>
      </c>
      <c r="D605" s="90" t="s">
        <v>259</v>
      </c>
      <c r="E605" s="31">
        <v>17128</v>
      </c>
      <c r="F605" s="114">
        <v>14282</v>
      </c>
      <c r="G605" s="117">
        <v>14195.54</v>
      </c>
      <c r="H605" s="136">
        <f t="shared" si="9"/>
        <v>0.9939462260187649</v>
      </c>
    </row>
    <row r="606" spans="1:8" ht="12.75">
      <c r="A606" s="137"/>
      <c r="B606" s="14"/>
      <c r="C606" s="88" t="s">
        <v>178</v>
      </c>
      <c r="D606" s="90" t="s">
        <v>278</v>
      </c>
      <c r="E606" s="31">
        <v>500</v>
      </c>
      <c r="F606" s="114">
        <v>500</v>
      </c>
      <c r="G606" s="117">
        <v>500</v>
      </c>
      <c r="H606" s="136">
        <f t="shared" si="9"/>
        <v>1</v>
      </c>
    </row>
    <row r="607" spans="1:8" ht="12.75">
      <c r="A607" s="137"/>
      <c r="B607" s="14"/>
      <c r="C607" s="92" t="s">
        <v>61</v>
      </c>
      <c r="D607" s="91">
        <v>4210</v>
      </c>
      <c r="E607" s="31">
        <v>64804</v>
      </c>
      <c r="F607" s="114">
        <v>84501</v>
      </c>
      <c r="G607" s="117">
        <v>84498.66</v>
      </c>
      <c r="H607" s="136">
        <f t="shared" si="9"/>
        <v>0.9999723080200235</v>
      </c>
    </row>
    <row r="608" spans="1:8" ht="12.75">
      <c r="A608" s="137"/>
      <c r="B608" s="14"/>
      <c r="C608" s="92" t="s">
        <v>83</v>
      </c>
      <c r="D608" s="91">
        <v>4220</v>
      </c>
      <c r="E608" s="31">
        <v>687456</v>
      </c>
      <c r="F608" s="114">
        <v>686828</v>
      </c>
      <c r="G608" s="117">
        <v>684340.08</v>
      </c>
      <c r="H608" s="136">
        <f t="shared" si="9"/>
        <v>0.9963776666064865</v>
      </c>
    </row>
    <row r="609" spans="1:8" ht="12.75">
      <c r="A609" s="137"/>
      <c r="B609" s="14"/>
      <c r="C609" s="88" t="s">
        <v>31</v>
      </c>
      <c r="D609" s="91">
        <v>4260</v>
      </c>
      <c r="E609" s="31">
        <v>27266</v>
      </c>
      <c r="F609" s="114">
        <v>21097</v>
      </c>
      <c r="G609" s="117">
        <v>21056.22</v>
      </c>
      <c r="H609" s="136">
        <f t="shared" si="9"/>
        <v>0.9980670237474523</v>
      </c>
    </row>
    <row r="610" spans="1:8" ht="12.75">
      <c r="A610" s="137"/>
      <c r="B610" s="14"/>
      <c r="C610" s="88" t="s">
        <v>32</v>
      </c>
      <c r="D610" s="91">
        <v>4270</v>
      </c>
      <c r="E610" s="31">
        <v>20000</v>
      </c>
      <c r="F610" s="114">
        <v>14043</v>
      </c>
      <c r="G610" s="117">
        <v>14042.26</v>
      </c>
      <c r="H610" s="136">
        <f t="shared" si="9"/>
        <v>0.9999473047069715</v>
      </c>
    </row>
    <row r="611" spans="1:8" ht="12.75">
      <c r="A611" s="137"/>
      <c r="B611" s="14"/>
      <c r="C611" s="88" t="s">
        <v>15</v>
      </c>
      <c r="D611" s="91">
        <v>4280</v>
      </c>
      <c r="E611" s="31">
        <v>2605</v>
      </c>
      <c r="F611" s="114">
        <v>1734</v>
      </c>
      <c r="G611" s="117">
        <v>1728</v>
      </c>
      <c r="H611" s="136">
        <f t="shared" si="9"/>
        <v>0.9965397923875432</v>
      </c>
    </row>
    <row r="612" spans="1:8" ht="12.75">
      <c r="A612" s="137"/>
      <c r="B612" s="14"/>
      <c r="C612" s="88" t="s">
        <v>33</v>
      </c>
      <c r="D612" s="91">
        <v>4300</v>
      </c>
      <c r="E612" s="31">
        <v>16495</v>
      </c>
      <c r="F612" s="114">
        <v>12650</v>
      </c>
      <c r="G612" s="117">
        <v>12608.36</v>
      </c>
      <c r="H612" s="136">
        <f t="shared" si="9"/>
        <v>0.9967083003952569</v>
      </c>
    </row>
    <row r="613" spans="1:8" ht="24">
      <c r="A613" s="137"/>
      <c r="B613" s="14"/>
      <c r="C613" s="20" t="s">
        <v>414</v>
      </c>
      <c r="D613" s="91">
        <v>4370</v>
      </c>
      <c r="E613" s="31">
        <v>200</v>
      </c>
      <c r="F613" s="114">
        <v>200</v>
      </c>
      <c r="G613" s="117">
        <v>124.44</v>
      </c>
      <c r="H613" s="136">
        <f t="shared" si="9"/>
        <v>0.6222</v>
      </c>
    </row>
    <row r="614" spans="1:8" ht="12.75">
      <c r="A614" s="137"/>
      <c r="B614" s="14"/>
      <c r="C614" s="88" t="s">
        <v>155</v>
      </c>
      <c r="D614" s="91">
        <v>4440</v>
      </c>
      <c r="E614" s="31">
        <v>31168</v>
      </c>
      <c r="F614" s="114">
        <v>32030</v>
      </c>
      <c r="G614" s="117">
        <v>32029.22</v>
      </c>
      <c r="H614" s="136">
        <f t="shared" si="9"/>
        <v>0.9999756478301592</v>
      </c>
    </row>
    <row r="615" spans="1:8" ht="24">
      <c r="A615" s="137"/>
      <c r="B615" s="14"/>
      <c r="C615" s="88" t="s">
        <v>231</v>
      </c>
      <c r="D615" s="91">
        <v>4700</v>
      </c>
      <c r="E615" s="31">
        <v>1400</v>
      </c>
      <c r="F615" s="114">
        <v>1680</v>
      </c>
      <c r="G615" s="117">
        <v>1680</v>
      </c>
      <c r="H615" s="136">
        <f t="shared" si="9"/>
        <v>1</v>
      </c>
    </row>
    <row r="616" spans="1:8" ht="24">
      <c r="A616" s="137"/>
      <c r="B616" s="14"/>
      <c r="C616" s="88" t="s">
        <v>233</v>
      </c>
      <c r="D616" s="91">
        <v>4750</v>
      </c>
      <c r="E616" s="31">
        <v>500</v>
      </c>
      <c r="F616" s="114">
        <v>500</v>
      </c>
      <c r="G616" s="117">
        <v>500</v>
      </c>
      <c r="H616" s="136">
        <f t="shared" si="9"/>
        <v>1</v>
      </c>
    </row>
    <row r="617" spans="1:8" ht="12.75">
      <c r="A617" s="8"/>
      <c r="B617" s="21" t="s">
        <v>149</v>
      </c>
      <c r="C617" s="34" t="s">
        <v>150</v>
      </c>
      <c r="D617" s="11"/>
      <c r="E617" s="12">
        <f>SUM(E618:E623)</f>
        <v>318545</v>
      </c>
      <c r="F617" s="12">
        <f>SUM(F618:F623)</f>
        <v>230696</v>
      </c>
      <c r="G617" s="116">
        <f>SUM(G618:G623)</f>
        <v>230314.67</v>
      </c>
      <c r="H617" s="135">
        <f aca="true" t="shared" si="10" ref="H617:H690">G617/F617</f>
        <v>0.9983470454624268</v>
      </c>
    </row>
    <row r="618" spans="1:8" ht="12.75">
      <c r="A618" s="8"/>
      <c r="B618" s="14"/>
      <c r="C618" s="20" t="s">
        <v>33</v>
      </c>
      <c r="D618" s="24">
        <v>4300</v>
      </c>
      <c r="E618" s="31">
        <v>318545</v>
      </c>
      <c r="F618" s="114">
        <v>214329</v>
      </c>
      <c r="G618" s="117">
        <v>214317.69</v>
      </c>
      <c r="H618" s="136">
        <f t="shared" si="10"/>
        <v>0.9999472306594068</v>
      </c>
    </row>
    <row r="619" spans="1:8" ht="12.75">
      <c r="A619" s="8"/>
      <c r="B619" s="14"/>
      <c r="C619" s="92" t="s">
        <v>61</v>
      </c>
      <c r="D619" s="91">
        <v>4210</v>
      </c>
      <c r="E619" s="31">
        <v>0</v>
      </c>
      <c r="F619" s="114">
        <v>2661</v>
      </c>
      <c r="G619" s="117">
        <v>2660.81</v>
      </c>
      <c r="H619" s="136">
        <f t="shared" si="10"/>
        <v>0.9999285982713265</v>
      </c>
    </row>
    <row r="620" spans="1:8" ht="12.75">
      <c r="A620" s="8"/>
      <c r="B620" s="14"/>
      <c r="C620" s="88" t="s">
        <v>34</v>
      </c>
      <c r="D620" s="91">
        <v>4410</v>
      </c>
      <c r="E620" s="31"/>
      <c r="F620" s="114">
        <v>8860</v>
      </c>
      <c r="G620" s="117">
        <v>8503.19</v>
      </c>
      <c r="H620" s="136">
        <f t="shared" si="10"/>
        <v>0.9597279909706546</v>
      </c>
    </row>
    <row r="621" spans="1:8" ht="12.75">
      <c r="A621" s="8"/>
      <c r="B621" s="14"/>
      <c r="C621" s="88" t="s">
        <v>161</v>
      </c>
      <c r="D621" s="91">
        <v>4420</v>
      </c>
      <c r="E621" s="31"/>
      <c r="F621" s="114">
        <v>1000</v>
      </c>
      <c r="G621" s="117">
        <v>1000</v>
      </c>
      <c r="H621" s="136">
        <f t="shared" si="10"/>
        <v>1</v>
      </c>
    </row>
    <row r="622" spans="1:8" ht="24">
      <c r="A622" s="8"/>
      <c r="B622" s="14"/>
      <c r="C622" s="88" t="s">
        <v>231</v>
      </c>
      <c r="D622" s="91">
        <v>4700</v>
      </c>
      <c r="E622" s="31"/>
      <c r="F622" s="114">
        <v>3746</v>
      </c>
      <c r="G622" s="117">
        <v>3733</v>
      </c>
      <c r="H622" s="136">
        <f t="shared" si="10"/>
        <v>0.9965296316070476</v>
      </c>
    </row>
    <row r="623" spans="1:8" ht="24">
      <c r="A623" s="8"/>
      <c r="B623" s="14"/>
      <c r="C623" s="88" t="s">
        <v>272</v>
      </c>
      <c r="D623" s="91">
        <v>4740</v>
      </c>
      <c r="E623" s="31"/>
      <c r="F623" s="114">
        <v>100</v>
      </c>
      <c r="G623" s="117">
        <v>99.98</v>
      </c>
      <c r="H623" s="136">
        <f t="shared" si="10"/>
        <v>0.9998</v>
      </c>
    </row>
    <row r="624" spans="1:8" ht="12.75">
      <c r="A624" s="8"/>
      <c r="B624" s="21">
        <v>80195</v>
      </c>
      <c r="C624" s="34" t="s">
        <v>40</v>
      </c>
      <c r="D624" s="23"/>
      <c r="E624" s="32">
        <f>SUM(E625:E633)</f>
        <v>874314</v>
      </c>
      <c r="F624" s="32">
        <f>SUM(F625:F633)</f>
        <v>928519</v>
      </c>
      <c r="G624" s="121">
        <f>SUM(G625:G633)</f>
        <v>922152.62</v>
      </c>
      <c r="H624" s="135">
        <f t="shared" si="10"/>
        <v>0.9931435113336399</v>
      </c>
    </row>
    <row r="625" spans="1:8" ht="12.75">
      <c r="A625" s="137"/>
      <c r="B625" s="14"/>
      <c r="C625" s="38" t="s">
        <v>185</v>
      </c>
      <c r="D625" s="24">
        <v>3020</v>
      </c>
      <c r="E625" s="31">
        <v>63708</v>
      </c>
      <c r="F625" s="114">
        <v>63708</v>
      </c>
      <c r="G625" s="117">
        <v>63488.82</v>
      </c>
      <c r="H625" s="136">
        <f t="shared" si="10"/>
        <v>0.9965596157468449</v>
      </c>
    </row>
    <row r="626" spans="1:8" ht="12.75">
      <c r="A626" s="137"/>
      <c r="B626" s="14"/>
      <c r="C626" s="38" t="s">
        <v>178</v>
      </c>
      <c r="D626" s="24">
        <v>4170</v>
      </c>
      <c r="E626" s="31"/>
      <c r="F626" s="114">
        <v>5064</v>
      </c>
      <c r="G626" s="117">
        <v>2600</v>
      </c>
      <c r="H626" s="136">
        <f t="shared" si="10"/>
        <v>0.5134281200631912</v>
      </c>
    </row>
    <row r="627" spans="1:8" ht="12.75">
      <c r="A627" s="137"/>
      <c r="B627" s="14"/>
      <c r="C627" s="38" t="s">
        <v>61</v>
      </c>
      <c r="D627" s="24">
        <v>4210</v>
      </c>
      <c r="E627" s="31"/>
      <c r="F627" s="114">
        <v>832</v>
      </c>
      <c r="G627" s="117">
        <v>832</v>
      </c>
      <c r="H627" s="136">
        <f t="shared" si="10"/>
        <v>1</v>
      </c>
    </row>
    <row r="628" spans="1:8" ht="12.75">
      <c r="A628" s="137"/>
      <c r="B628" s="14"/>
      <c r="C628" s="38" t="s">
        <v>33</v>
      </c>
      <c r="D628" s="24">
        <v>4300</v>
      </c>
      <c r="E628" s="31">
        <v>0</v>
      </c>
      <c r="F628" s="114">
        <v>18100</v>
      </c>
      <c r="G628" s="117">
        <v>17976.56</v>
      </c>
      <c r="H628" s="136">
        <f t="shared" si="10"/>
        <v>0.9931801104972376</v>
      </c>
    </row>
    <row r="629" spans="1:8" ht="12.75">
      <c r="A629" s="8"/>
      <c r="B629" s="14"/>
      <c r="C629" s="38" t="s">
        <v>368</v>
      </c>
      <c r="D629" s="24">
        <v>4440</v>
      </c>
      <c r="E629" s="31">
        <v>790606</v>
      </c>
      <c r="F629" s="114">
        <v>790606</v>
      </c>
      <c r="G629" s="117">
        <v>790606</v>
      </c>
      <c r="H629" s="136">
        <f t="shared" si="10"/>
        <v>1</v>
      </c>
    </row>
    <row r="630" spans="1:8" ht="24">
      <c r="A630" s="8"/>
      <c r="B630" s="14"/>
      <c r="C630" s="20" t="s">
        <v>397</v>
      </c>
      <c r="D630" s="24">
        <v>6050</v>
      </c>
      <c r="E630" s="31">
        <v>0</v>
      </c>
      <c r="F630" s="114">
        <v>0</v>
      </c>
      <c r="G630" s="117"/>
      <c r="H630" s="136"/>
    </row>
    <row r="631" spans="1:8" ht="24">
      <c r="A631" s="8"/>
      <c r="B631" s="14"/>
      <c r="C631" s="20" t="s">
        <v>369</v>
      </c>
      <c r="D631" s="24">
        <v>6059</v>
      </c>
      <c r="E631" s="31"/>
      <c r="F631" s="114">
        <v>9000</v>
      </c>
      <c r="G631" s="117">
        <v>8500</v>
      </c>
      <c r="H631" s="136">
        <f t="shared" si="10"/>
        <v>0.9444444444444444</v>
      </c>
    </row>
    <row r="632" spans="1:8" ht="24">
      <c r="A632" s="8"/>
      <c r="B632" s="14"/>
      <c r="C632" s="20" t="s">
        <v>369</v>
      </c>
      <c r="D632" s="24">
        <v>6069</v>
      </c>
      <c r="E632" s="31"/>
      <c r="F632" s="114">
        <v>0</v>
      </c>
      <c r="G632" s="117"/>
      <c r="H632" s="136"/>
    </row>
    <row r="633" spans="1:8" ht="12.75">
      <c r="A633" s="8"/>
      <c r="B633" s="14"/>
      <c r="C633" s="38" t="s">
        <v>238</v>
      </c>
      <c r="D633" s="24">
        <v>4750</v>
      </c>
      <c r="E633" s="31">
        <v>20000</v>
      </c>
      <c r="F633" s="114">
        <v>41209</v>
      </c>
      <c r="G633" s="117">
        <v>38149.24</v>
      </c>
      <c r="H633" s="136">
        <f t="shared" si="10"/>
        <v>0.9257502001989856</v>
      </c>
    </row>
    <row r="634" spans="1:8" ht="12.75">
      <c r="A634" s="142">
        <v>803</v>
      </c>
      <c r="B634" s="40"/>
      <c r="C634" s="54" t="s">
        <v>183</v>
      </c>
      <c r="D634" s="42"/>
      <c r="E634" s="6">
        <f aca="true" t="shared" si="11" ref="E634:G635">SUM(E635)</f>
        <v>300000</v>
      </c>
      <c r="F634" s="6">
        <f t="shared" si="11"/>
        <v>300346</v>
      </c>
      <c r="G634" s="115">
        <f t="shared" si="11"/>
        <v>300346</v>
      </c>
      <c r="H634" s="134">
        <f t="shared" si="10"/>
        <v>1</v>
      </c>
    </row>
    <row r="635" spans="1:8" ht="12.75">
      <c r="A635" s="8"/>
      <c r="B635" s="19" t="s">
        <v>271</v>
      </c>
      <c r="C635" s="10" t="s">
        <v>40</v>
      </c>
      <c r="D635" s="11"/>
      <c r="E635" s="12">
        <f t="shared" si="11"/>
        <v>300000</v>
      </c>
      <c r="F635" s="12">
        <f t="shared" si="11"/>
        <v>300346</v>
      </c>
      <c r="G635" s="116">
        <f t="shared" si="11"/>
        <v>300346</v>
      </c>
      <c r="H635" s="135">
        <f t="shared" si="10"/>
        <v>1</v>
      </c>
    </row>
    <row r="636" spans="1:8" ht="24">
      <c r="A636" s="8"/>
      <c r="B636" s="14"/>
      <c r="C636" s="89" t="s">
        <v>285</v>
      </c>
      <c r="D636" s="62">
        <v>2800</v>
      </c>
      <c r="E636" s="31">
        <v>300000</v>
      </c>
      <c r="F636" s="114">
        <v>300346</v>
      </c>
      <c r="G636" s="117">
        <v>300346</v>
      </c>
      <c r="H636" s="136">
        <f t="shared" si="10"/>
        <v>1</v>
      </c>
    </row>
    <row r="637" spans="1:8" ht="12.75">
      <c r="A637" s="142">
        <v>851</v>
      </c>
      <c r="B637" s="3"/>
      <c r="C637" s="43" t="s">
        <v>96</v>
      </c>
      <c r="D637" s="4"/>
      <c r="E637" s="33">
        <f>SUM(E638+E647+E652)</f>
        <v>867833</v>
      </c>
      <c r="F637" s="33">
        <f>SUM(F638+F647+F652)</f>
        <v>1202178</v>
      </c>
      <c r="G637" s="122">
        <f>SUM(G638+G647+G652)</f>
        <v>1020311.39</v>
      </c>
      <c r="H637" s="134">
        <f t="shared" si="10"/>
        <v>0.8487190665608587</v>
      </c>
    </row>
    <row r="638" spans="1:8" ht="12.75">
      <c r="A638" s="55"/>
      <c r="B638" s="21">
        <v>85154</v>
      </c>
      <c r="C638" s="34" t="s">
        <v>97</v>
      </c>
      <c r="D638" s="23"/>
      <c r="E638" s="32">
        <f>SUM(E639:E646)</f>
        <v>750000</v>
      </c>
      <c r="F638" s="32">
        <f>SUM(F639:F646)</f>
        <v>1099583</v>
      </c>
      <c r="G638" s="121">
        <f>SUM(G639:G646)</f>
        <v>922021.79</v>
      </c>
      <c r="H638" s="135">
        <f t="shared" si="10"/>
        <v>0.83851950239318</v>
      </c>
    </row>
    <row r="639" spans="1:8" ht="24">
      <c r="A639" s="137"/>
      <c r="B639" s="14"/>
      <c r="C639" s="89" t="s">
        <v>267</v>
      </c>
      <c r="D639" s="62">
        <v>2800</v>
      </c>
      <c r="E639" s="31">
        <v>65000</v>
      </c>
      <c r="F639" s="114">
        <v>65600</v>
      </c>
      <c r="G639" s="117">
        <v>65137.39</v>
      </c>
      <c r="H639" s="136">
        <f t="shared" si="10"/>
        <v>0.9929480182926829</v>
      </c>
    </row>
    <row r="640" spans="1:8" ht="36">
      <c r="A640" s="45"/>
      <c r="B640" s="14"/>
      <c r="C640" s="20" t="s">
        <v>268</v>
      </c>
      <c r="D640" s="24">
        <v>2830</v>
      </c>
      <c r="E640" s="31">
        <v>60000</v>
      </c>
      <c r="F640" s="114">
        <v>76625</v>
      </c>
      <c r="G640" s="117">
        <v>76625</v>
      </c>
      <c r="H640" s="136">
        <f t="shared" si="10"/>
        <v>1</v>
      </c>
    </row>
    <row r="641" spans="1:8" ht="36">
      <c r="A641" s="45"/>
      <c r="B641" s="14"/>
      <c r="C641" s="20" t="s">
        <v>203</v>
      </c>
      <c r="D641" s="24">
        <v>2820</v>
      </c>
      <c r="E641" s="31">
        <v>225000</v>
      </c>
      <c r="F641" s="114">
        <v>397775</v>
      </c>
      <c r="G641" s="117">
        <v>361920.24</v>
      </c>
      <c r="H641" s="136">
        <f t="shared" si="10"/>
        <v>0.9098617057381685</v>
      </c>
    </row>
    <row r="642" spans="1:8" ht="12.75">
      <c r="A642" s="8"/>
      <c r="B642" s="14"/>
      <c r="C642" s="38" t="s">
        <v>178</v>
      </c>
      <c r="D642" s="24">
        <v>4170</v>
      </c>
      <c r="E642" s="31">
        <v>60000</v>
      </c>
      <c r="F642" s="114">
        <v>150000</v>
      </c>
      <c r="G642" s="117">
        <v>67246.02</v>
      </c>
      <c r="H642" s="136">
        <f t="shared" si="10"/>
        <v>0.4483068</v>
      </c>
    </row>
    <row r="643" spans="1:8" ht="12.75">
      <c r="A643" s="8"/>
      <c r="B643" s="14"/>
      <c r="C643" s="38" t="s">
        <v>61</v>
      </c>
      <c r="D643" s="24">
        <v>4210</v>
      </c>
      <c r="E643" s="31">
        <v>15000</v>
      </c>
      <c r="F643" s="114">
        <v>35000</v>
      </c>
      <c r="G643" s="117">
        <v>800</v>
      </c>
      <c r="H643" s="136">
        <f t="shared" si="10"/>
        <v>0.022857142857142857</v>
      </c>
    </row>
    <row r="644" spans="1:8" ht="24">
      <c r="A644" s="8"/>
      <c r="B644" s="39"/>
      <c r="C644" s="45" t="s">
        <v>266</v>
      </c>
      <c r="D644" s="56">
        <v>4300</v>
      </c>
      <c r="E644" s="31">
        <v>315000</v>
      </c>
      <c r="F644" s="114">
        <v>355000</v>
      </c>
      <c r="G644" s="117">
        <v>350293.14</v>
      </c>
      <c r="H644" s="136">
        <f t="shared" si="10"/>
        <v>0.9867412394366197</v>
      </c>
    </row>
    <row r="645" spans="1:8" ht="24">
      <c r="A645" s="8"/>
      <c r="B645" s="39"/>
      <c r="C645" s="45" t="s">
        <v>231</v>
      </c>
      <c r="D645" s="56">
        <v>4700</v>
      </c>
      <c r="E645" s="31">
        <v>2000</v>
      </c>
      <c r="F645" s="114">
        <v>2000</v>
      </c>
      <c r="G645" s="117"/>
      <c r="H645" s="136">
        <f t="shared" si="10"/>
        <v>0</v>
      </c>
    </row>
    <row r="646" spans="1:8" ht="12.75">
      <c r="A646" s="8"/>
      <c r="B646" s="39"/>
      <c r="C646" s="45" t="s">
        <v>398</v>
      </c>
      <c r="D646" s="56">
        <v>4610</v>
      </c>
      <c r="E646" s="31">
        <v>8000</v>
      </c>
      <c r="F646" s="114">
        <v>17583</v>
      </c>
      <c r="G646" s="117"/>
      <c r="H646" s="136">
        <f t="shared" si="10"/>
        <v>0</v>
      </c>
    </row>
    <row r="647" spans="1:8" ht="36">
      <c r="A647" s="8"/>
      <c r="B647" s="57">
        <v>85156</v>
      </c>
      <c r="C647" s="22" t="s">
        <v>202</v>
      </c>
      <c r="D647" s="58"/>
      <c r="E647" s="59">
        <f>SUM(E648:E651)-E648</f>
        <v>21000</v>
      </c>
      <c r="F647" s="59">
        <f>SUM(F648:F651)-F648</f>
        <v>15762</v>
      </c>
      <c r="G647" s="123">
        <f>SUM(G648:G651)-G648</f>
        <v>14835.599999999997</v>
      </c>
      <c r="H647" s="135">
        <f t="shared" si="10"/>
        <v>0.9412257327750283</v>
      </c>
    </row>
    <row r="648" spans="1:8" ht="12.75">
      <c r="A648" s="133"/>
      <c r="B648" s="14"/>
      <c r="C648" s="38" t="s">
        <v>98</v>
      </c>
      <c r="D648" s="26">
        <v>4130</v>
      </c>
      <c r="E648" s="81">
        <f>SUM(E649:E651)</f>
        <v>21000</v>
      </c>
      <c r="F648" s="81">
        <f>SUM(F649:F651)</f>
        <v>15762</v>
      </c>
      <c r="G648" s="119">
        <f>SUM(G649:G651)</f>
        <v>14835.6</v>
      </c>
      <c r="H648" s="138">
        <f t="shared" si="10"/>
        <v>0.9412257327750285</v>
      </c>
    </row>
    <row r="649" spans="1:8" ht="12.75">
      <c r="A649" s="8"/>
      <c r="B649" s="14" t="s">
        <v>221</v>
      </c>
      <c r="C649" s="38" t="s">
        <v>13</v>
      </c>
      <c r="D649" s="24"/>
      <c r="E649" s="31">
        <v>1000</v>
      </c>
      <c r="F649" s="114">
        <v>190</v>
      </c>
      <c r="G649" s="117"/>
      <c r="H649" s="136">
        <f t="shared" si="10"/>
        <v>0</v>
      </c>
    </row>
    <row r="650" spans="1:8" ht="12.75">
      <c r="A650" s="8"/>
      <c r="B650" s="14" t="s">
        <v>222</v>
      </c>
      <c r="C650" s="38" t="s">
        <v>158</v>
      </c>
      <c r="D650" s="24"/>
      <c r="E650" s="31">
        <v>18000</v>
      </c>
      <c r="F650" s="114">
        <v>13572</v>
      </c>
      <c r="G650" s="117">
        <v>13338</v>
      </c>
      <c r="H650" s="136">
        <f t="shared" si="10"/>
        <v>0.9827586206896551</v>
      </c>
    </row>
    <row r="651" spans="1:8" ht="12.75">
      <c r="A651" s="8"/>
      <c r="B651" s="14" t="s">
        <v>222</v>
      </c>
      <c r="C651" s="38" t="s">
        <v>159</v>
      </c>
      <c r="D651" s="24"/>
      <c r="E651" s="31">
        <v>2000</v>
      </c>
      <c r="F651" s="114">
        <v>2000</v>
      </c>
      <c r="G651" s="117">
        <v>1497.6</v>
      </c>
      <c r="H651" s="136">
        <f t="shared" si="10"/>
        <v>0.7487999999999999</v>
      </c>
    </row>
    <row r="652" spans="1:8" ht="12.75">
      <c r="A652" s="8"/>
      <c r="B652" s="21">
        <v>85195</v>
      </c>
      <c r="C652" s="34" t="s">
        <v>40</v>
      </c>
      <c r="D652" s="23"/>
      <c r="E652" s="32">
        <f>SUM(E653:E654)</f>
        <v>96833</v>
      </c>
      <c r="F652" s="32">
        <f>SUM(F653:F654)</f>
        <v>86833</v>
      </c>
      <c r="G652" s="121">
        <f>SUM(G653:G654)</f>
        <v>83454</v>
      </c>
      <c r="H652" s="135">
        <f t="shared" si="10"/>
        <v>0.9610862229797428</v>
      </c>
    </row>
    <row r="653" spans="1:8" ht="12.75">
      <c r="A653" s="8"/>
      <c r="B653" s="60"/>
      <c r="C653" s="61" t="s">
        <v>331</v>
      </c>
      <c r="D653" s="62">
        <v>4210</v>
      </c>
      <c r="E653" s="37">
        <v>10000</v>
      </c>
      <c r="F653" s="114"/>
      <c r="G653" s="117"/>
      <c r="H653" s="136"/>
    </row>
    <row r="654" spans="1:8" ht="36">
      <c r="A654" s="137"/>
      <c r="B654" s="14"/>
      <c r="C654" s="20" t="s">
        <v>203</v>
      </c>
      <c r="D654" s="24">
        <v>2820</v>
      </c>
      <c r="E654" s="31">
        <v>86833</v>
      </c>
      <c r="F654" s="114">
        <v>86833</v>
      </c>
      <c r="G654" s="117">
        <v>83454</v>
      </c>
      <c r="H654" s="136">
        <f t="shared" si="10"/>
        <v>0.9610862229797428</v>
      </c>
    </row>
    <row r="655" spans="1:8" ht="12.75">
      <c r="A655" s="4">
        <v>852</v>
      </c>
      <c r="B655" s="3"/>
      <c r="C655" s="43" t="s">
        <v>205</v>
      </c>
      <c r="D655" s="4"/>
      <c r="E655" s="33">
        <f>SUM(E656+E683+E709+E733+E740+E745+E770+E774+E779+E783+E786+E809+E831+E850+E860+E862)</f>
        <v>33956219</v>
      </c>
      <c r="F655" s="33">
        <f>SUM(F656+F683+F709+F733+F740+F745+F770+F774+F779+F783+F786+F809+F831+F850+F860+F862)</f>
        <v>34643352</v>
      </c>
      <c r="G655" s="122">
        <f>SUM(G656+G683+G709+G733+G740+G745+G770+G774+G779+G783+G786+G809+G831+G850+G860+G862)</f>
        <v>34229042.06</v>
      </c>
      <c r="H655" s="134">
        <f t="shared" si="10"/>
        <v>0.9880407086473619</v>
      </c>
    </row>
    <row r="656" spans="1:8" ht="12.75">
      <c r="A656" s="55"/>
      <c r="B656" s="21" t="s">
        <v>206</v>
      </c>
      <c r="C656" s="34" t="s">
        <v>99</v>
      </c>
      <c r="D656" s="23"/>
      <c r="E656" s="32">
        <f>SUM(E657:E682)</f>
        <v>867034</v>
      </c>
      <c r="F656" s="32">
        <f>SUM(F657:F682)</f>
        <v>832034</v>
      </c>
      <c r="G656" s="121">
        <f>SUM(G657:G682)</f>
        <v>787090.8700000001</v>
      </c>
      <c r="H656" s="135">
        <f t="shared" si="10"/>
        <v>0.9459840222875509</v>
      </c>
    </row>
    <row r="657" spans="1:8" ht="12.75">
      <c r="A657" s="137"/>
      <c r="B657" s="14"/>
      <c r="C657" s="38" t="s">
        <v>4</v>
      </c>
      <c r="D657" s="24">
        <v>3020</v>
      </c>
      <c r="E657" s="7"/>
      <c r="F657" s="114"/>
      <c r="G657" s="117"/>
      <c r="H657" s="136"/>
    </row>
    <row r="658" spans="1:8" ht="12.75">
      <c r="A658" s="8"/>
      <c r="B658" s="47"/>
      <c r="C658" s="56" t="s">
        <v>180</v>
      </c>
      <c r="D658" s="48">
        <v>3110</v>
      </c>
      <c r="E658" s="31">
        <v>89840</v>
      </c>
      <c r="F658" s="114">
        <v>87060</v>
      </c>
      <c r="G658" s="117">
        <v>52086.02</v>
      </c>
      <c r="H658" s="136">
        <f t="shared" si="10"/>
        <v>0.5982772800367562</v>
      </c>
    </row>
    <row r="659" spans="1:8" ht="12.75">
      <c r="A659" s="143"/>
      <c r="B659" s="14"/>
      <c r="C659" s="38" t="s">
        <v>27</v>
      </c>
      <c r="D659" s="24">
        <v>4010</v>
      </c>
      <c r="E659" s="31">
        <v>401954</v>
      </c>
      <c r="F659" s="114">
        <v>393398</v>
      </c>
      <c r="G659" s="117">
        <v>393397.75</v>
      </c>
      <c r="H659" s="136">
        <f t="shared" si="10"/>
        <v>0.9999993645112584</v>
      </c>
    </row>
    <row r="660" spans="1:8" ht="12.75">
      <c r="A660" s="8"/>
      <c r="B660" s="14"/>
      <c r="C660" s="38" t="s">
        <v>12</v>
      </c>
      <c r="D660" s="24">
        <v>4040</v>
      </c>
      <c r="E660" s="31">
        <v>6500</v>
      </c>
      <c r="F660" s="114">
        <v>5388</v>
      </c>
      <c r="G660" s="117">
        <v>5387.88</v>
      </c>
      <c r="H660" s="136">
        <f t="shared" si="10"/>
        <v>0.9999777282850779</v>
      </c>
    </row>
    <row r="661" spans="1:8" ht="12.75">
      <c r="A661" s="8"/>
      <c r="B661" s="14"/>
      <c r="C661" s="44" t="s">
        <v>29</v>
      </c>
      <c r="D661" s="24">
        <v>4110</v>
      </c>
      <c r="E661" s="31">
        <v>66190</v>
      </c>
      <c r="F661" s="114">
        <v>64065</v>
      </c>
      <c r="G661" s="117">
        <v>64064.18</v>
      </c>
      <c r="H661" s="136">
        <f t="shared" si="10"/>
        <v>0.9999872004994927</v>
      </c>
    </row>
    <row r="662" spans="1:8" ht="12.75">
      <c r="A662" s="8"/>
      <c r="B662" s="14"/>
      <c r="C662" s="38" t="s">
        <v>73</v>
      </c>
      <c r="D662" s="24">
        <v>4120</v>
      </c>
      <c r="E662" s="31">
        <v>10180</v>
      </c>
      <c r="F662" s="114">
        <v>10538</v>
      </c>
      <c r="G662" s="117">
        <v>10537.15</v>
      </c>
      <c r="H662" s="136">
        <f t="shared" si="10"/>
        <v>0.9999193395331182</v>
      </c>
    </row>
    <row r="663" spans="1:8" ht="12.75">
      <c r="A663" s="8"/>
      <c r="B663" s="14"/>
      <c r="C663" s="45" t="s">
        <v>61</v>
      </c>
      <c r="D663" s="24">
        <v>4210</v>
      </c>
      <c r="E663" s="31">
        <v>32600</v>
      </c>
      <c r="F663" s="114">
        <v>61782</v>
      </c>
      <c r="G663" s="117">
        <v>61781.1</v>
      </c>
      <c r="H663" s="136">
        <f t="shared" si="10"/>
        <v>0.9999854326502865</v>
      </c>
    </row>
    <row r="664" spans="1:8" ht="12.75">
      <c r="A664" s="8"/>
      <c r="B664" s="14"/>
      <c r="C664" s="38" t="s">
        <v>83</v>
      </c>
      <c r="D664" s="24">
        <v>4220</v>
      </c>
      <c r="E664" s="31">
        <v>58140</v>
      </c>
      <c r="F664" s="114">
        <v>27566</v>
      </c>
      <c r="G664" s="117">
        <v>27565.33</v>
      </c>
      <c r="H664" s="136">
        <f t="shared" si="10"/>
        <v>0.9999756946963652</v>
      </c>
    </row>
    <row r="665" spans="1:8" ht="12.75">
      <c r="A665" s="8"/>
      <c r="B665" s="14"/>
      <c r="C665" s="38" t="s">
        <v>100</v>
      </c>
      <c r="D665" s="24">
        <v>4240</v>
      </c>
      <c r="E665" s="31">
        <v>1500</v>
      </c>
      <c r="F665" s="114">
        <v>3352</v>
      </c>
      <c r="G665" s="117">
        <v>3351.73</v>
      </c>
      <c r="H665" s="136">
        <f t="shared" si="10"/>
        <v>0.9999194510739857</v>
      </c>
    </row>
    <row r="666" spans="1:8" ht="12.75">
      <c r="A666" s="8"/>
      <c r="B666" s="14"/>
      <c r="C666" s="38" t="s">
        <v>31</v>
      </c>
      <c r="D666" s="24">
        <v>4260</v>
      </c>
      <c r="E666" s="31">
        <v>48600</v>
      </c>
      <c r="F666" s="114">
        <v>28750</v>
      </c>
      <c r="G666" s="117">
        <v>28749.88</v>
      </c>
      <c r="H666" s="136">
        <f t="shared" si="10"/>
        <v>0.9999958260869566</v>
      </c>
    </row>
    <row r="667" spans="1:8" ht="12.75">
      <c r="A667" s="8"/>
      <c r="B667" s="14"/>
      <c r="C667" s="38" t="s">
        <v>15</v>
      </c>
      <c r="D667" s="24">
        <v>4280</v>
      </c>
      <c r="E667" s="31">
        <v>500</v>
      </c>
      <c r="F667" s="114">
        <v>1545</v>
      </c>
      <c r="G667" s="117">
        <v>1545</v>
      </c>
      <c r="H667" s="136">
        <f t="shared" si="10"/>
        <v>1</v>
      </c>
    </row>
    <row r="668" spans="1:8" ht="12.75">
      <c r="A668" s="8"/>
      <c r="B668" s="14"/>
      <c r="C668" s="38" t="s">
        <v>67</v>
      </c>
      <c r="D668" s="24">
        <v>4300</v>
      </c>
      <c r="E668" s="31">
        <v>15600</v>
      </c>
      <c r="F668" s="114">
        <v>32050</v>
      </c>
      <c r="G668" s="117">
        <v>32049.29</v>
      </c>
      <c r="H668" s="136">
        <f t="shared" si="10"/>
        <v>0.9999778471138846</v>
      </c>
    </row>
    <row r="669" spans="1:8" ht="12.75">
      <c r="A669" s="8"/>
      <c r="B669" s="14"/>
      <c r="C669" s="38" t="s">
        <v>184</v>
      </c>
      <c r="D669" s="24">
        <v>4350</v>
      </c>
      <c r="E669" s="31">
        <v>770</v>
      </c>
      <c r="F669" s="114">
        <v>707</v>
      </c>
      <c r="G669" s="117">
        <v>706.75</v>
      </c>
      <c r="H669" s="136">
        <f t="shared" si="10"/>
        <v>0.9996463932107497</v>
      </c>
    </row>
    <row r="670" spans="1:8" ht="12.75">
      <c r="A670" s="8"/>
      <c r="B670" s="14"/>
      <c r="C670" s="38" t="s">
        <v>178</v>
      </c>
      <c r="D670" s="24">
        <v>4170</v>
      </c>
      <c r="E670" s="31">
        <v>2000</v>
      </c>
      <c r="F670" s="114">
        <v>5204</v>
      </c>
      <c r="G670" s="117">
        <v>5203.62</v>
      </c>
      <c r="H670" s="136">
        <f t="shared" si="10"/>
        <v>0.9999269792467332</v>
      </c>
    </row>
    <row r="671" spans="1:8" ht="24">
      <c r="A671" s="8"/>
      <c r="B671" s="14"/>
      <c r="C671" s="20" t="s">
        <v>413</v>
      </c>
      <c r="D671" s="24">
        <v>4360</v>
      </c>
      <c r="E671" s="31">
        <v>1800</v>
      </c>
      <c r="F671" s="114">
        <v>600</v>
      </c>
      <c r="G671" s="117">
        <v>599.98</v>
      </c>
      <c r="H671" s="136">
        <f t="shared" si="10"/>
        <v>0.9999666666666667</v>
      </c>
    </row>
    <row r="672" spans="1:8" ht="24">
      <c r="A672" s="8"/>
      <c r="B672" s="14"/>
      <c r="C672" s="20" t="s">
        <v>414</v>
      </c>
      <c r="D672" s="24">
        <v>4370</v>
      </c>
      <c r="E672" s="31">
        <v>8400</v>
      </c>
      <c r="F672" s="114">
        <v>3741</v>
      </c>
      <c r="G672" s="117">
        <v>3740.43</v>
      </c>
      <c r="H672" s="136">
        <f t="shared" si="10"/>
        <v>0.9998476343223737</v>
      </c>
    </row>
    <row r="673" spans="1:8" ht="36">
      <c r="A673" s="8"/>
      <c r="B673" s="14"/>
      <c r="C673" s="20" t="s">
        <v>225</v>
      </c>
      <c r="D673" s="24">
        <v>2320</v>
      </c>
      <c r="E673" s="31">
        <v>50000</v>
      </c>
      <c r="F673" s="114">
        <v>25000</v>
      </c>
      <c r="G673" s="117">
        <v>15040.35</v>
      </c>
      <c r="H673" s="136">
        <f t="shared" si="10"/>
        <v>0.601614</v>
      </c>
    </row>
    <row r="674" spans="1:8" ht="12.75">
      <c r="A674" s="8"/>
      <c r="B674" s="14"/>
      <c r="C674" s="38" t="s">
        <v>34</v>
      </c>
      <c r="D674" s="24">
        <v>4410</v>
      </c>
      <c r="E674" s="31">
        <v>300</v>
      </c>
      <c r="F674" s="114">
        <v>714</v>
      </c>
      <c r="G674" s="117">
        <v>713.55</v>
      </c>
      <c r="H674" s="136">
        <f t="shared" si="10"/>
        <v>0.9993697478991596</v>
      </c>
    </row>
    <row r="675" spans="1:8" ht="12.75">
      <c r="A675" s="8"/>
      <c r="B675" s="14"/>
      <c r="C675" s="38" t="s">
        <v>35</v>
      </c>
      <c r="D675" s="24">
        <v>4430</v>
      </c>
      <c r="E675" s="31">
        <v>4800</v>
      </c>
      <c r="F675" s="114">
        <v>524</v>
      </c>
      <c r="G675" s="117">
        <v>524</v>
      </c>
      <c r="H675" s="136">
        <f t="shared" si="10"/>
        <v>1</v>
      </c>
    </row>
    <row r="676" spans="1:8" ht="12.75">
      <c r="A676" s="8"/>
      <c r="B676" s="14"/>
      <c r="C676" s="38" t="s">
        <v>36</v>
      </c>
      <c r="D676" s="24">
        <v>4440</v>
      </c>
      <c r="E676" s="31">
        <v>15500</v>
      </c>
      <c r="F676" s="114">
        <v>15500</v>
      </c>
      <c r="G676" s="117">
        <v>15500</v>
      </c>
      <c r="H676" s="136">
        <f t="shared" si="10"/>
        <v>1</v>
      </c>
    </row>
    <row r="677" spans="1:8" ht="12.75">
      <c r="A677" s="8"/>
      <c r="B677" s="14"/>
      <c r="C677" s="38" t="s">
        <v>37</v>
      </c>
      <c r="D677" s="24">
        <v>4480</v>
      </c>
      <c r="E677" s="31"/>
      <c r="F677" s="114">
        <v>1044</v>
      </c>
      <c r="G677" s="117">
        <v>1044</v>
      </c>
      <c r="H677" s="136">
        <f t="shared" si="10"/>
        <v>1</v>
      </c>
    </row>
    <row r="678" spans="1:8" ht="12.75">
      <c r="A678" s="8"/>
      <c r="B678" s="14"/>
      <c r="C678" s="38" t="s">
        <v>291</v>
      </c>
      <c r="D678" s="8">
        <v>4520</v>
      </c>
      <c r="E678" s="31"/>
      <c r="F678" s="114">
        <v>4187</v>
      </c>
      <c r="G678" s="117">
        <v>4186.3</v>
      </c>
      <c r="H678" s="136">
        <f t="shared" si="10"/>
        <v>0.9998328158586101</v>
      </c>
    </row>
    <row r="679" spans="1:8" ht="24">
      <c r="A679" s="8"/>
      <c r="B679" s="14"/>
      <c r="C679" s="20" t="s">
        <v>231</v>
      </c>
      <c r="D679" s="24">
        <v>4700</v>
      </c>
      <c r="E679" s="31">
        <v>1500</v>
      </c>
      <c r="F679" s="114">
        <v>3579</v>
      </c>
      <c r="G679" s="117">
        <v>3578.4</v>
      </c>
      <c r="H679" s="136">
        <f t="shared" si="10"/>
        <v>0.9998323554065381</v>
      </c>
    </row>
    <row r="680" spans="1:8" ht="12.75">
      <c r="A680" s="8"/>
      <c r="B680" s="14"/>
      <c r="C680" s="38" t="s">
        <v>272</v>
      </c>
      <c r="D680" s="24">
        <v>4740</v>
      </c>
      <c r="E680" s="31">
        <v>500</v>
      </c>
      <c r="F680" s="114">
        <v>717</v>
      </c>
      <c r="G680" s="117">
        <v>716.17</v>
      </c>
      <c r="H680" s="136">
        <f t="shared" si="10"/>
        <v>0.9988423988842399</v>
      </c>
    </row>
    <row r="681" spans="1:8" ht="12.75">
      <c r="A681" s="8"/>
      <c r="B681" s="14"/>
      <c r="C681" s="38" t="s">
        <v>238</v>
      </c>
      <c r="D681" s="24">
        <v>4750</v>
      </c>
      <c r="E681" s="31">
        <v>3000</v>
      </c>
      <c r="F681" s="114">
        <v>8163</v>
      </c>
      <c r="G681" s="117">
        <v>8162.01</v>
      </c>
      <c r="H681" s="136">
        <f t="shared" si="10"/>
        <v>0.9998787210584344</v>
      </c>
    </row>
    <row r="682" spans="1:8" ht="24">
      <c r="A682" s="8"/>
      <c r="B682" s="14"/>
      <c r="C682" s="20" t="s">
        <v>399</v>
      </c>
      <c r="D682" s="16">
        <v>2580</v>
      </c>
      <c r="E682" s="31">
        <v>46860</v>
      </c>
      <c r="F682" s="114">
        <v>46860</v>
      </c>
      <c r="G682" s="117">
        <v>46860</v>
      </c>
      <c r="H682" s="136">
        <f t="shared" si="10"/>
        <v>1</v>
      </c>
    </row>
    <row r="683" spans="1:8" ht="12.75">
      <c r="A683" s="8"/>
      <c r="B683" s="21" t="s">
        <v>207</v>
      </c>
      <c r="C683" s="34" t="s">
        <v>101</v>
      </c>
      <c r="D683" s="23"/>
      <c r="E683" s="32">
        <f>SUM(E684:E708)</f>
        <v>4470489</v>
      </c>
      <c r="F683" s="32">
        <f>SUM(F684:F708)</f>
        <v>4782477</v>
      </c>
      <c r="G683" s="121">
        <f>SUM(G684:G708)</f>
        <v>4758810.83</v>
      </c>
      <c r="H683" s="135">
        <f t="shared" si="10"/>
        <v>0.9950514827358292</v>
      </c>
    </row>
    <row r="684" spans="1:8" ht="12.75">
      <c r="A684" s="8"/>
      <c r="B684" s="60"/>
      <c r="C684" s="61" t="s">
        <v>185</v>
      </c>
      <c r="D684" s="62">
        <v>3020</v>
      </c>
      <c r="E684" s="7">
        <v>4000</v>
      </c>
      <c r="F684" s="114">
        <v>3715</v>
      </c>
      <c r="G684" s="117">
        <v>3714.07</v>
      </c>
      <c r="H684" s="136">
        <f t="shared" si="10"/>
        <v>0.999749663526245</v>
      </c>
    </row>
    <row r="685" spans="1:8" ht="12.75">
      <c r="A685" s="8"/>
      <c r="B685" s="14"/>
      <c r="C685" s="38" t="s">
        <v>27</v>
      </c>
      <c r="D685" s="24">
        <v>4010</v>
      </c>
      <c r="E685" s="31">
        <v>2544584</v>
      </c>
      <c r="F685" s="114">
        <v>2600000</v>
      </c>
      <c r="G685" s="117">
        <v>2600000</v>
      </c>
      <c r="H685" s="136">
        <f t="shared" si="10"/>
        <v>1</v>
      </c>
    </row>
    <row r="686" spans="1:8" ht="12.75">
      <c r="A686" s="8"/>
      <c r="B686" s="14"/>
      <c r="C686" s="38" t="s">
        <v>28</v>
      </c>
      <c r="D686" s="24">
        <v>4040</v>
      </c>
      <c r="E686" s="31">
        <v>194500</v>
      </c>
      <c r="F686" s="114">
        <v>192478</v>
      </c>
      <c r="G686" s="117">
        <v>192478</v>
      </c>
      <c r="H686" s="136">
        <f t="shared" si="10"/>
        <v>1</v>
      </c>
    </row>
    <row r="687" spans="1:8" ht="12.75">
      <c r="A687" s="8"/>
      <c r="B687" s="14"/>
      <c r="C687" s="38" t="s">
        <v>29</v>
      </c>
      <c r="D687" s="24">
        <v>4110</v>
      </c>
      <c r="E687" s="31">
        <v>408400</v>
      </c>
      <c r="F687" s="114">
        <v>416765</v>
      </c>
      <c r="G687" s="117">
        <v>416764.99</v>
      </c>
      <c r="H687" s="136">
        <f t="shared" si="10"/>
        <v>0.9999999760056626</v>
      </c>
    </row>
    <row r="688" spans="1:8" ht="12.75">
      <c r="A688" s="8"/>
      <c r="B688" s="14"/>
      <c r="C688" s="38" t="s">
        <v>73</v>
      </c>
      <c r="D688" s="24">
        <v>4120</v>
      </c>
      <c r="E688" s="31">
        <v>61400</v>
      </c>
      <c r="F688" s="114">
        <v>57937</v>
      </c>
      <c r="G688" s="117">
        <v>57937</v>
      </c>
      <c r="H688" s="136">
        <f t="shared" si="10"/>
        <v>1</v>
      </c>
    </row>
    <row r="689" spans="1:8" ht="12.75">
      <c r="A689" s="8"/>
      <c r="B689" s="14"/>
      <c r="C689" s="38" t="s">
        <v>30</v>
      </c>
      <c r="D689" s="24">
        <v>4210</v>
      </c>
      <c r="E689" s="31">
        <v>52400</v>
      </c>
      <c r="F689" s="114">
        <v>53600</v>
      </c>
      <c r="G689" s="117">
        <v>53599.95</v>
      </c>
      <c r="H689" s="136">
        <f t="shared" si="10"/>
        <v>0.9999990671641791</v>
      </c>
    </row>
    <row r="690" spans="1:8" ht="12.75">
      <c r="A690" s="8"/>
      <c r="B690" s="14"/>
      <c r="C690" s="38" t="s">
        <v>83</v>
      </c>
      <c r="D690" s="24">
        <v>4220</v>
      </c>
      <c r="E690" s="31">
        <v>318280</v>
      </c>
      <c r="F690" s="114">
        <v>269529</v>
      </c>
      <c r="G690" s="117">
        <v>269528.91</v>
      </c>
      <c r="H690" s="136">
        <f t="shared" si="10"/>
        <v>0.9999996660841689</v>
      </c>
    </row>
    <row r="691" spans="1:8" ht="12.75">
      <c r="A691" s="8"/>
      <c r="B691" s="14"/>
      <c r="C691" s="20" t="s">
        <v>251</v>
      </c>
      <c r="D691" s="24">
        <v>4230</v>
      </c>
      <c r="E691" s="31">
        <v>12000</v>
      </c>
      <c r="F691" s="114">
        <v>9067</v>
      </c>
      <c r="G691" s="117">
        <v>9066.77</v>
      </c>
      <c r="H691" s="136">
        <f aca="true" t="shared" si="12" ref="H691:H758">G691/F691</f>
        <v>0.999974633285541</v>
      </c>
    </row>
    <row r="692" spans="1:8" ht="12.75">
      <c r="A692" s="8"/>
      <c r="B692" s="51"/>
      <c r="C692" s="38" t="s">
        <v>31</v>
      </c>
      <c r="D692" s="24">
        <v>4260</v>
      </c>
      <c r="E692" s="31">
        <v>202100</v>
      </c>
      <c r="F692" s="114">
        <v>229073</v>
      </c>
      <c r="G692" s="117">
        <v>229072.06</v>
      </c>
      <c r="H692" s="136">
        <f t="shared" si="12"/>
        <v>0.9999958965046077</v>
      </c>
    </row>
    <row r="693" spans="1:8" ht="12.75">
      <c r="A693" s="8"/>
      <c r="B693" s="51"/>
      <c r="C693" s="38" t="s">
        <v>32</v>
      </c>
      <c r="D693" s="24">
        <v>4270</v>
      </c>
      <c r="E693" s="31">
        <v>37000</v>
      </c>
      <c r="F693" s="114">
        <v>154051</v>
      </c>
      <c r="G693" s="117">
        <v>154050.83</v>
      </c>
      <c r="H693" s="136">
        <f t="shared" si="12"/>
        <v>0.999998896469351</v>
      </c>
    </row>
    <row r="694" spans="1:8" ht="12.75">
      <c r="A694" s="8"/>
      <c r="B694" s="51"/>
      <c r="C694" s="38" t="s">
        <v>15</v>
      </c>
      <c r="D694" s="24">
        <v>4280</v>
      </c>
      <c r="E694" s="31">
        <v>4400</v>
      </c>
      <c r="F694" s="114">
        <v>3293</v>
      </c>
      <c r="G694" s="117">
        <v>3293</v>
      </c>
      <c r="H694" s="136">
        <f t="shared" si="12"/>
        <v>1</v>
      </c>
    </row>
    <row r="695" spans="1:8" ht="12.75">
      <c r="A695" s="8"/>
      <c r="B695" s="14"/>
      <c r="C695" s="38" t="s">
        <v>33</v>
      </c>
      <c r="D695" s="24">
        <v>4300</v>
      </c>
      <c r="E695" s="31">
        <v>49600</v>
      </c>
      <c r="F695" s="114">
        <v>43525</v>
      </c>
      <c r="G695" s="117">
        <v>43524.91</v>
      </c>
      <c r="H695" s="136">
        <f t="shared" si="12"/>
        <v>0.9999979322228605</v>
      </c>
    </row>
    <row r="696" spans="1:8" ht="12.75">
      <c r="A696" s="8"/>
      <c r="B696" s="14"/>
      <c r="C696" s="63" t="s">
        <v>184</v>
      </c>
      <c r="D696" s="24">
        <v>4350</v>
      </c>
      <c r="E696" s="31">
        <v>1702</v>
      </c>
      <c r="F696" s="114">
        <v>1797</v>
      </c>
      <c r="G696" s="117">
        <v>1797</v>
      </c>
      <c r="H696" s="136">
        <f t="shared" si="12"/>
        <v>1</v>
      </c>
    </row>
    <row r="697" spans="1:8" ht="24">
      <c r="A697" s="8"/>
      <c r="B697" s="14"/>
      <c r="C697" s="20" t="s">
        <v>413</v>
      </c>
      <c r="D697" s="8">
        <v>4360</v>
      </c>
      <c r="E697" s="31">
        <v>1440</v>
      </c>
      <c r="F697" s="114">
        <v>1311</v>
      </c>
      <c r="G697" s="117">
        <v>1310.41</v>
      </c>
      <c r="H697" s="136">
        <f t="shared" si="12"/>
        <v>0.9995499618611747</v>
      </c>
    </row>
    <row r="698" spans="1:8" ht="24">
      <c r="A698" s="8"/>
      <c r="B698" s="14"/>
      <c r="C698" s="20" t="s">
        <v>414</v>
      </c>
      <c r="D698" s="8">
        <v>4370</v>
      </c>
      <c r="E698" s="31">
        <v>4200</v>
      </c>
      <c r="F698" s="114">
        <v>2576</v>
      </c>
      <c r="G698" s="117">
        <v>2575.76</v>
      </c>
      <c r="H698" s="136">
        <f t="shared" si="12"/>
        <v>0.9999068322981367</v>
      </c>
    </row>
    <row r="699" spans="1:8" ht="12.75">
      <c r="A699" s="8"/>
      <c r="B699" s="14"/>
      <c r="C699" s="38" t="s">
        <v>37</v>
      </c>
      <c r="D699" s="8">
        <v>4480</v>
      </c>
      <c r="E699" s="31"/>
      <c r="F699" s="114">
        <v>8436</v>
      </c>
      <c r="G699" s="117">
        <v>8436</v>
      </c>
      <c r="H699" s="136">
        <f t="shared" si="12"/>
        <v>1</v>
      </c>
    </row>
    <row r="700" spans="1:8" ht="24">
      <c r="A700" s="8"/>
      <c r="B700" s="14"/>
      <c r="C700" s="20" t="s">
        <v>231</v>
      </c>
      <c r="D700" s="8">
        <v>4700</v>
      </c>
      <c r="E700" s="31">
        <v>8000</v>
      </c>
      <c r="F700" s="114">
        <v>8745</v>
      </c>
      <c r="G700" s="117">
        <v>8744.92</v>
      </c>
      <c r="H700" s="136">
        <f t="shared" si="12"/>
        <v>0.9999908519153802</v>
      </c>
    </row>
    <row r="701" spans="1:8" ht="12.75">
      <c r="A701" s="8"/>
      <c r="B701" s="14"/>
      <c r="C701" s="38" t="s">
        <v>237</v>
      </c>
      <c r="D701" s="8">
        <v>4740</v>
      </c>
      <c r="E701" s="31">
        <v>1000</v>
      </c>
      <c r="F701" s="114">
        <v>1000</v>
      </c>
      <c r="G701" s="117">
        <v>999.03</v>
      </c>
      <c r="H701" s="136">
        <f t="shared" si="12"/>
        <v>0.99903</v>
      </c>
    </row>
    <row r="702" spans="1:8" ht="12.75">
      <c r="A702" s="8"/>
      <c r="B702" s="14"/>
      <c r="C702" s="38" t="s">
        <v>233</v>
      </c>
      <c r="D702" s="24">
        <v>4750</v>
      </c>
      <c r="E702" s="31">
        <v>4000</v>
      </c>
      <c r="F702" s="114">
        <v>4000</v>
      </c>
      <c r="G702" s="117">
        <v>4000</v>
      </c>
      <c r="H702" s="136">
        <f t="shared" si="12"/>
        <v>1</v>
      </c>
    </row>
    <row r="703" spans="1:8" ht="12.75">
      <c r="A703" s="8"/>
      <c r="B703" s="14"/>
      <c r="C703" s="38" t="s">
        <v>291</v>
      </c>
      <c r="D703" s="8">
        <v>4520</v>
      </c>
      <c r="E703" s="31">
        <v>508</v>
      </c>
      <c r="F703" s="114">
        <v>508</v>
      </c>
      <c r="G703" s="117">
        <v>507.33</v>
      </c>
      <c r="H703" s="136">
        <f t="shared" si="12"/>
        <v>0.9986811023622046</v>
      </c>
    </row>
    <row r="704" spans="1:8" ht="24">
      <c r="A704" s="8"/>
      <c r="B704" s="14"/>
      <c r="C704" s="20" t="s">
        <v>400</v>
      </c>
      <c r="D704" s="24">
        <v>4330</v>
      </c>
      <c r="E704" s="31">
        <v>450000</v>
      </c>
      <c r="F704" s="114">
        <v>560000</v>
      </c>
      <c r="G704" s="117">
        <v>536339.97</v>
      </c>
      <c r="H704" s="136">
        <f t="shared" si="12"/>
        <v>0.9577499464285714</v>
      </c>
    </row>
    <row r="705" spans="1:8" ht="12.75">
      <c r="A705" s="8"/>
      <c r="B705" s="14"/>
      <c r="C705" s="38" t="s">
        <v>34</v>
      </c>
      <c r="D705" s="24">
        <v>4410</v>
      </c>
      <c r="E705" s="31">
        <v>1500</v>
      </c>
      <c r="F705" s="114">
        <v>1003</v>
      </c>
      <c r="G705" s="117">
        <v>1002.4</v>
      </c>
      <c r="H705" s="136">
        <f t="shared" si="12"/>
        <v>0.9994017946161515</v>
      </c>
    </row>
    <row r="706" spans="1:8" ht="12.75">
      <c r="A706" s="8"/>
      <c r="B706" s="14"/>
      <c r="C706" s="38" t="s">
        <v>35</v>
      </c>
      <c r="D706" s="24">
        <v>4430</v>
      </c>
      <c r="E706" s="31">
        <v>175</v>
      </c>
      <c r="F706" s="114">
        <v>175</v>
      </c>
      <c r="G706" s="117">
        <v>175</v>
      </c>
      <c r="H706" s="136">
        <f t="shared" si="12"/>
        <v>1</v>
      </c>
    </row>
    <row r="707" spans="1:8" ht="12.75">
      <c r="A707" s="8"/>
      <c r="B707" s="14"/>
      <c r="C707" s="38" t="s">
        <v>370</v>
      </c>
      <c r="D707" s="24">
        <v>4780</v>
      </c>
      <c r="E707" s="31"/>
      <c r="F707" s="114">
        <v>26991</v>
      </c>
      <c r="G707" s="117">
        <v>26990.52</v>
      </c>
      <c r="H707" s="136">
        <f t="shared" si="12"/>
        <v>0.9999822162943204</v>
      </c>
    </row>
    <row r="708" spans="1:8" ht="12.75">
      <c r="A708" s="8"/>
      <c r="B708" s="14"/>
      <c r="C708" s="38" t="s">
        <v>36</v>
      </c>
      <c r="D708" s="24">
        <v>4440</v>
      </c>
      <c r="E708" s="31">
        <v>109300</v>
      </c>
      <c r="F708" s="114">
        <v>132902</v>
      </c>
      <c r="G708" s="117">
        <v>132902</v>
      </c>
      <c r="H708" s="136">
        <f t="shared" si="12"/>
        <v>1</v>
      </c>
    </row>
    <row r="709" spans="1:8" ht="12.75">
      <c r="A709" s="8"/>
      <c r="B709" s="21" t="s">
        <v>208</v>
      </c>
      <c r="C709" s="22" t="s">
        <v>162</v>
      </c>
      <c r="D709" s="23"/>
      <c r="E709" s="32">
        <f>SUM(E710:E732)</f>
        <v>780468</v>
      </c>
      <c r="F709" s="32">
        <f>SUM(F710:F732)</f>
        <v>829025</v>
      </c>
      <c r="G709" s="121">
        <f>SUM(G710:G732)</f>
        <v>826654.0799999997</v>
      </c>
      <c r="H709" s="135">
        <f t="shared" si="12"/>
        <v>0.9971401103706158</v>
      </c>
    </row>
    <row r="710" spans="1:8" ht="12.75">
      <c r="A710" s="137"/>
      <c r="B710" s="14"/>
      <c r="C710" s="63" t="s">
        <v>4</v>
      </c>
      <c r="D710" s="24">
        <v>3020</v>
      </c>
      <c r="E710" s="7">
        <v>2224</v>
      </c>
      <c r="F710" s="114">
        <v>1991</v>
      </c>
      <c r="G710" s="117">
        <v>1990.13</v>
      </c>
      <c r="H710" s="136">
        <f t="shared" si="12"/>
        <v>0.9995630336514315</v>
      </c>
    </row>
    <row r="711" spans="1:8" ht="12.75">
      <c r="A711" s="8"/>
      <c r="B711" s="14"/>
      <c r="C711" s="63" t="s">
        <v>27</v>
      </c>
      <c r="D711" s="24">
        <v>4010</v>
      </c>
      <c r="E711" s="7">
        <v>371362</v>
      </c>
      <c r="F711" s="114">
        <v>376002</v>
      </c>
      <c r="G711" s="117">
        <v>376002</v>
      </c>
      <c r="H711" s="136">
        <f t="shared" si="12"/>
        <v>1</v>
      </c>
    </row>
    <row r="712" spans="1:8" ht="12.75">
      <c r="A712" s="8"/>
      <c r="B712" s="14"/>
      <c r="C712" s="63" t="s">
        <v>28</v>
      </c>
      <c r="D712" s="24">
        <v>4040</v>
      </c>
      <c r="E712" s="7">
        <v>30852</v>
      </c>
      <c r="F712" s="114">
        <v>26379</v>
      </c>
      <c r="G712" s="117">
        <v>26327.45</v>
      </c>
      <c r="H712" s="136">
        <f t="shared" si="12"/>
        <v>0.9980457940028052</v>
      </c>
    </row>
    <row r="713" spans="1:8" ht="12.75">
      <c r="A713" s="8"/>
      <c r="B713" s="14"/>
      <c r="C713" s="63" t="s">
        <v>29</v>
      </c>
      <c r="D713" s="24">
        <v>4110</v>
      </c>
      <c r="E713" s="7">
        <v>66245</v>
      </c>
      <c r="F713" s="114">
        <v>64447</v>
      </c>
      <c r="G713" s="117">
        <v>64376.3</v>
      </c>
      <c r="H713" s="136">
        <f t="shared" si="12"/>
        <v>0.9989029745372167</v>
      </c>
    </row>
    <row r="714" spans="1:8" ht="12.75">
      <c r="A714" s="8"/>
      <c r="B714" s="14"/>
      <c r="C714" s="63" t="s">
        <v>73</v>
      </c>
      <c r="D714" s="24">
        <v>4120</v>
      </c>
      <c r="E714" s="7">
        <v>9856</v>
      </c>
      <c r="F714" s="114">
        <v>8721</v>
      </c>
      <c r="G714" s="117">
        <v>8574.68</v>
      </c>
      <c r="H714" s="136">
        <f t="shared" si="12"/>
        <v>0.9832221075564729</v>
      </c>
    </row>
    <row r="715" spans="1:8" ht="12.75">
      <c r="A715" s="8"/>
      <c r="B715" s="14"/>
      <c r="C715" s="63" t="s">
        <v>178</v>
      </c>
      <c r="D715" s="24">
        <v>4170</v>
      </c>
      <c r="E715" s="7"/>
      <c r="F715" s="114">
        <v>400</v>
      </c>
      <c r="G715" s="117">
        <v>150</v>
      </c>
      <c r="H715" s="136">
        <f t="shared" si="12"/>
        <v>0.375</v>
      </c>
    </row>
    <row r="716" spans="1:8" ht="12.75">
      <c r="A716" s="8"/>
      <c r="B716" s="14"/>
      <c r="C716" s="63" t="s">
        <v>30</v>
      </c>
      <c r="D716" s="24">
        <v>4210</v>
      </c>
      <c r="E716" s="7">
        <v>56158</v>
      </c>
      <c r="F716" s="114">
        <v>71249</v>
      </c>
      <c r="G716" s="117">
        <v>71239.72</v>
      </c>
      <c r="H716" s="136">
        <f t="shared" si="12"/>
        <v>0.9998697525579306</v>
      </c>
    </row>
    <row r="717" spans="1:8" ht="12.75">
      <c r="A717" s="8"/>
      <c r="B717" s="14"/>
      <c r="C717" s="63" t="s">
        <v>83</v>
      </c>
      <c r="D717" s="24">
        <v>4220</v>
      </c>
      <c r="E717" s="7">
        <v>88000</v>
      </c>
      <c r="F717" s="114">
        <v>86851</v>
      </c>
      <c r="G717" s="117">
        <v>86851</v>
      </c>
      <c r="H717" s="136">
        <f t="shared" si="12"/>
        <v>1</v>
      </c>
    </row>
    <row r="718" spans="1:8" ht="12.75">
      <c r="A718" s="8"/>
      <c r="B718" s="14"/>
      <c r="C718" s="63" t="s">
        <v>31</v>
      </c>
      <c r="D718" s="24">
        <v>4260</v>
      </c>
      <c r="E718" s="7">
        <v>53000</v>
      </c>
      <c r="F718" s="114">
        <v>51332</v>
      </c>
      <c r="G718" s="117">
        <v>49985.82</v>
      </c>
      <c r="H718" s="136">
        <f t="shared" si="12"/>
        <v>0.9737750331177433</v>
      </c>
    </row>
    <row r="719" spans="1:8" ht="12.75">
      <c r="A719" s="8"/>
      <c r="B719" s="14"/>
      <c r="C719" s="63" t="s">
        <v>32</v>
      </c>
      <c r="D719" s="24">
        <v>4270</v>
      </c>
      <c r="E719" s="7">
        <v>13000</v>
      </c>
      <c r="F719" s="114">
        <v>27007</v>
      </c>
      <c r="G719" s="117">
        <v>27005.7</v>
      </c>
      <c r="H719" s="136">
        <f t="shared" si="12"/>
        <v>0.9999518643314697</v>
      </c>
    </row>
    <row r="720" spans="1:8" ht="12.75">
      <c r="A720" s="8"/>
      <c r="B720" s="14"/>
      <c r="C720" s="63" t="s">
        <v>33</v>
      </c>
      <c r="D720" s="24">
        <v>4300</v>
      </c>
      <c r="E720" s="7">
        <v>21500</v>
      </c>
      <c r="F720" s="114">
        <v>36419</v>
      </c>
      <c r="G720" s="117">
        <v>36369.97</v>
      </c>
      <c r="H720" s="136">
        <f t="shared" si="12"/>
        <v>0.9986537247041379</v>
      </c>
    </row>
    <row r="721" spans="1:8" ht="12.75">
      <c r="A721" s="8"/>
      <c r="B721" s="14"/>
      <c r="C721" s="63" t="s">
        <v>184</v>
      </c>
      <c r="D721" s="24">
        <v>4350</v>
      </c>
      <c r="E721" s="7">
        <v>1585</v>
      </c>
      <c r="F721" s="114">
        <v>1440</v>
      </c>
      <c r="G721" s="117">
        <v>1428.63</v>
      </c>
      <c r="H721" s="136">
        <f t="shared" si="12"/>
        <v>0.9921041666666668</v>
      </c>
    </row>
    <row r="722" spans="1:8" ht="24">
      <c r="A722" s="8"/>
      <c r="B722" s="14"/>
      <c r="C722" s="20" t="s">
        <v>414</v>
      </c>
      <c r="D722" s="8">
        <v>4370</v>
      </c>
      <c r="E722" s="7">
        <v>5200</v>
      </c>
      <c r="F722" s="114">
        <v>4983</v>
      </c>
      <c r="G722" s="117">
        <v>4688.96</v>
      </c>
      <c r="H722" s="136">
        <f t="shared" si="12"/>
        <v>0.9409913706602449</v>
      </c>
    </row>
    <row r="723" spans="1:8" ht="12.75">
      <c r="A723" s="8"/>
      <c r="B723" s="14"/>
      <c r="C723" s="38" t="s">
        <v>234</v>
      </c>
      <c r="D723" s="8">
        <v>4400</v>
      </c>
      <c r="E723" s="7">
        <v>35000</v>
      </c>
      <c r="F723" s="114">
        <v>33309</v>
      </c>
      <c r="G723" s="117">
        <v>33293.97</v>
      </c>
      <c r="H723" s="136">
        <f t="shared" si="12"/>
        <v>0.9995487706025399</v>
      </c>
    </row>
    <row r="724" spans="1:8" ht="24">
      <c r="A724" s="8"/>
      <c r="B724" s="14"/>
      <c r="C724" s="20" t="s">
        <v>231</v>
      </c>
      <c r="D724" s="8">
        <v>4700</v>
      </c>
      <c r="E724" s="7">
        <v>820</v>
      </c>
      <c r="F724" s="114">
        <v>3320</v>
      </c>
      <c r="G724" s="117">
        <v>3310</v>
      </c>
      <c r="H724" s="136">
        <f t="shared" si="12"/>
        <v>0.9969879518072289</v>
      </c>
    </row>
    <row r="725" spans="1:8" ht="12.75">
      <c r="A725" s="8"/>
      <c r="B725" s="14"/>
      <c r="C725" s="38" t="s">
        <v>237</v>
      </c>
      <c r="D725" s="8">
        <v>4740</v>
      </c>
      <c r="E725" s="7">
        <v>942</v>
      </c>
      <c r="F725" s="114">
        <v>560</v>
      </c>
      <c r="G725" s="117">
        <v>556.22</v>
      </c>
      <c r="H725" s="136">
        <f t="shared" si="12"/>
        <v>0.9932500000000001</v>
      </c>
    </row>
    <row r="726" spans="1:8" ht="12.75">
      <c r="A726" s="8"/>
      <c r="B726" s="14"/>
      <c r="C726" s="38" t="s">
        <v>238</v>
      </c>
      <c r="D726" s="8">
        <v>4750</v>
      </c>
      <c r="E726" s="7">
        <v>1924</v>
      </c>
      <c r="F726" s="114">
        <v>5570</v>
      </c>
      <c r="G726" s="117">
        <v>5569.99</v>
      </c>
      <c r="H726" s="136">
        <f t="shared" si="12"/>
        <v>0.9999982046678635</v>
      </c>
    </row>
    <row r="727" spans="1:8" ht="12.75">
      <c r="A727" s="8"/>
      <c r="B727" s="14"/>
      <c r="C727" s="63" t="s">
        <v>34</v>
      </c>
      <c r="D727" s="24">
        <v>4410</v>
      </c>
      <c r="E727" s="7">
        <v>600</v>
      </c>
      <c r="F727" s="114">
        <v>1541</v>
      </c>
      <c r="G727" s="117">
        <v>1539.59</v>
      </c>
      <c r="H727" s="136">
        <f t="shared" si="12"/>
        <v>0.999085009733939</v>
      </c>
    </row>
    <row r="728" spans="1:8" ht="12.75">
      <c r="A728" s="8"/>
      <c r="B728" s="14"/>
      <c r="C728" s="63" t="s">
        <v>35</v>
      </c>
      <c r="D728" s="24">
        <v>4430</v>
      </c>
      <c r="E728" s="7">
        <v>300</v>
      </c>
      <c r="F728" s="114">
        <v>550</v>
      </c>
      <c r="G728" s="117">
        <v>440</v>
      </c>
      <c r="H728" s="136">
        <f t="shared" si="12"/>
        <v>0.8</v>
      </c>
    </row>
    <row r="729" spans="1:8" ht="12.75">
      <c r="A729" s="8"/>
      <c r="B729" s="14"/>
      <c r="C729" s="63" t="s">
        <v>36</v>
      </c>
      <c r="D729" s="24">
        <v>4440</v>
      </c>
      <c r="E729" s="7">
        <v>15950</v>
      </c>
      <c r="F729" s="114">
        <v>18032</v>
      </c>
      <c r="G729" s="117">
        <v>18032</v>
      </c>
      <c r="H729" s="136">
        <f t="shared" si="12"/>
        <v>1</v>
      </c>
    </row>
    <row r="730" spans="1:8" ht="12.75">
      <c r="A730" s="8"/>
      <c r="B730" s="14"/>
      <c r="C730" s="63" t="s">
        <v>37</v>
      </c>
      <c r="D730" s="24">
        <v>4480</v>
      </c>
      <c r="E730" s="7">
        <v>4700</v>
      </c>
      <c r="F730" s="114">
        <v>4558</v>
      </c>
      <c r="G730" s="117">
        <v>4558</v>
      </c>
      <c r="H730" s="136">
        <f t="shared" si="12"/>
        <v>1</v>
      </c>
    </row>
    <row r="731" spans="1:8" ht="12.75">
      <c r="A731" s="8"/>
      <c r="B731" s="14"/>
      <c r="C731" s="63" t="s">
        <v>15</v>
      </c>
      <c r="D731" s="24">
        <v>4280</v>
      </c>
      <c r="E731" s="7">
        <v>1250</v>
      </c>
      <c r="F731" s="114">
        <v>810</v>
      </c>
      <c r="G731" s="117">
        <v>810</v>
      </c>
      <c r="H731" s="136">
        <f t="shared" si="12"/>
        <v>1</v>
      </c>
    </row>
    <row r="732" spans="1:8" ht="12.75">
      <c r="A732" s="8"/>
      <c r="B732" s="14"/>
      <c r="C732" s="63" t="s">
        <v>273</v>
      </c>
      <c r="D732" s="24">
        <v>6060</v>
      </c>
      <c r="E732" s="7"/>
      <c r="F732" s="114">
        <v>3554</v>
      </c>
      <c r="G732" s="117">
        <v>3553.95</v>
      </c>
      <c r="H732" s="136">
        <f t="shared" si="12"/>
        <v>0.9999859313449634</v>
      </c>
    </row>
    <row r="733" spans="1:8" ht="12.75">
      <c r="A733" s="8"/>
      <c r="B733" s="21" t="s">
        <v>209</v>
      </c>
      <c r="C733" s="34" t="s">
        <v>102</v>
      </c>
      <c r="D733" s="23"/>
      <c r="E733" s="32">
        <f>SUM(E734:E739)</f>
        <v>1135786</v>
      </c>
      <c r="F733" s="32">
        <f>SUM(F734:F739)</f>
        <v>955786</v>
      </c>
      <c r="G733" s="121">
        <f>SUM(G734:G739)</f>
        <v>908949.7300000001</v>
      </c>
      <c r="H733" s="135">
        <f t="shared" si="12"/>
        <v>0.9509971165093443</v>
      </c>
    </row>
    <row r="734" spans="1:8" ht="36">
      <c r="A734" s="8"/>
      <c r="B734" s="35"/>
      <c r="C734" s="87" t="s">
        <v>225</v>
      </c>
      <c r="D734" s="55">
        <v>2320</v>
      </c>
      <c r="E734" s="25">
        <v>380000</v>
      </c>
      <c r="F734" s="114">
        <v>200000</v>
      </c>
      <c r="G734" s="117">
        <v>172919</v>
      </c>
      <c r="H734" s="136">
        <f t="shared" si="12"/>
        <v>0.864595</v>
      </c>
    </row>
    <row r="735" spans="1:8" ht="12.75">
      <c r="A735" s="8"/>
      <c r="B735" s="14"/>
      <c r="C735" s="38" t="s">
        <v>103</v>
      </c>
      <c r="D735" s="24">
        <v>3110</v>
      </c>
      <c r="E735" s="31">
        <v>593000</v>
      </c>
      <c r="F735" s="114">
        <v>593000</v>
      </c>
      <c r="G735" s="117">
        <v>578903.01</v>
      </c>
      <c r="H735" s="136">
        <f t="shared" si="12"/>
        <v>0.9762276728499157</v>
      </c>
    </row>
    <row r="736" spans="1:8" ht="12.75">
      <c r="A736" s="137"/>
      <c r="B736" s="14"/>
      <c r="C736" s="38" t="s">
        <v>29</v>
      </c>
      <c r="D736" s="24">
        <v>4110</v>
      </c>
      <c r="E736" s="31">
        <v>21576</v>
      </c>
      <c r="F736" s="114">
        <v>21576</v>
      </c>
      <c r="G736" s="117">
        <v>20792.24</v>
      </c>
      <c r="H736" s="136">
        <f t="shared" si="12"/>
        <v>0.9636744530960327</v>
      </c>
    </row>
    <row r="737" spans="1:8" ht="12.75">
      <c r="A737" s="8"/>
      <c r="B737" s="14"/>
      <c r="C737" s="38" t="s">
        <v>73</v>
      </c>
      <c r="D737" s="24">
        <v>4120</v>
      </c>
      <c r="E737" s="31">
        <v>3210</v>
      </c>
      <c r="F737" s="114">
        <v>3210</v>
      </c>
      <c r="G737" s="117">
        <v>3092.93</v>
      </c>
      <c r="H737" s="136">
        <f t="shared" si="12"/>
        <v>0.9635295950155762</v>
      </c>
    </row>
    <row r="738" spans="1:8" ht="12.75">
      <c r="A738" s="8"/>
      <c r="B738" s="14"/>
      <c r="C738" s="38" t="s">
        <v>61</v>
      </c>
      <c r="D738" s="24">
        <v>4210</v>
      </c>
      <c r="E738" s="31">
        <v>7000</v>
      </c>
      <c r="F738" s="114">
        <v>7000</v>
      </c>
      <c r="G738" s="117">
        <v>7000</v>
      </c>
      <c r="H738" s="136">
        <f t="shared" si="12"/>
        <v>1</v>
      </c>
    </row>
    <row r="739" spans="1:8" ht="12.75">
      <c r="A739" s="8"/>
      <c r="B739" s="14"/>
      <c r="C739" s="20" t="s">
        <v>178</v>
      </c>
      <c r="D739" s="24">
        <v>4170</v>
      </c>
      <c r="E739" s="31">
        <v>131000</v>
      </c>
      <c r="F739" s="114">
        <v>131000</v>
      </c>
      <c r="G739" s="117">
        <v>126242.55</v>
      </c>
      <c r="H739" s="136">
        <f t="shared" si="12"/>
        <v>0.9636835877862595</v>
      </c>
    </row>
    <row r="740" spans="1:8" ht="12.75">
      <c r="A740" s="8"/>
      <c r="B740" s="19" t="s">
        <v>327</v>
      </c>
      <c r="C740" s="10" t="s">
        <v>328</v>
      </c>
      <c r="D740" s="11"/>
      <c r="E740" s="12">
        <f>SUM(E741:E744)</f>
        <v>46000</v>
      </c>
      <c r="F740" s="12">
        <f>SUM(F741:F744)</f>
        <v>23000</v>
      </c>
      <c r="G740" s="116">
        <f>SUM(G741:G744)</f>
        <v>21145.57</v>
      </c>
      <c r="H740" s="135">
        <f t="shared" si="12"/>
        <v>0.9193726086956522</v>
      </c>
    </row>
    <row r="741" spans="1:8" ht="12.75">
      <c r="A741" s="8"/>
      <c r="B741" s="14"/>
      <c r="C741" s="20" t="s">
        <v>29</v>
      </c>
      <c r="D741" s="24">
        <v>4110</v>
      </c>
      <c r="E741" s="31">
        <v>7165</v>
      </c>
      <c r="F741" s="114">
        <v>4779</v>
      </c>
      <c r="G741" s="117">
        <v>2925.07</v>
      </c>
      <c r="H741" s="136">
        <f t="shared" si="12"/>
        <v>0.6120673781125758</v>
      </c>
    </row>
    <row r="742" spans="1:8" ht="12.75">
      <c r="A742" s="8"/>
      <c r="B742" s="14"/>
      <c r="C742" s="20" t="s">
        <v>73</v>
      </c>
      <c r="D742" s="24">
        <v>4120</v>
      </c>
      <c r="E742" s="31">
        <v>1066</v>
      </c>
      <c r="F742" s="114">
        <v>221</v>
      </c>
      <c r="G742" s="117">
        <v>220.5</v>
      </c>
      <c r="H742" s="136">
        <f t="shared" si="12"/>
        <v>0.997737556561086</v>
      </c>
    </row>
    <row r="743" spans="1:8" ht="12.75">
      <c r="A743" s="8"/>
      <c r="B743" s="14"/>
      <c r="C743" s="20" t="s">
        <v>178</v>
      </c>
      <c r="D743" s="24">
        <v>4170</v>
      </c>
      <c r="E743" s="31">
        <v>37500</v>
      </c>
      <c r="F743" s="114">
        <v>18000</v>
      </c>
      <c r="G743" s="117">
        <v>18000</v>
      </c>
      <c r="H743" s="136">
        <f t="shared" si="12"/>
        <v>1</v>
      </c>
    </row>
    <row r="744" spans="1:8" ht="12.75">
      <c r="A744" s="8"/>
      <c r="B744" s="14"/>
      <c r="C744" s="20" t="s">
        <v>61</v>
      </c>
      <c r="D744" s="24">
        <v>4210</v>
      </c>
      <c r="E744" s="31">
        <v>269</v>
      </c>
      <c r="F744" s="114">
        <v>0</v>
      </c>
      <c r="G744" s="117"/>
      <c r="H744" s="136"/>
    </row>
    <row r="745" spans="1:8" ht="36">
      <c r="A745" s="8"/>
      <c r="B745" s="19" t="s">
        <v>154</v>
      </c>
      <c r="C745" s="112" t="s">
        <v>335</v>
      </c>
      <c r="D745" s="11"/>
      <c r="E745" s="12">
        <f>SUM(E746:E769)-E748</f>
        <v>13912239</v>
      </c>
      <c r="F745" s="12">
        <f>SUM(F746:F769)-F748</f>
        <v>13898405</v>
      </c>
      <c r="G745" s="116">
        <f>SUM(G746:G769)-G748</f>
        <v>13773592.629999999</v>
      </c>
      <c r="H745" s="135">
        <f t="shared" si="12"/>
        <v>0.9910196623281592</v>
      </c>
    </row>
    <row r="746" spans="1:8" ht="24">
      <c r="A746" s="8"/>
      <c r="B746" s="95"/>
      <c r="C746" s="15" t="s">
        <v>279</v>
      </c>
      <c r="D746" s="16">
        <v>2910</v>
      </c>
      <c r="E746" s="31">
        <v>8000</v>
      </c>
      <c r="F746" s="114">
        <v>13000</v>
      </c>
      <c r="G746" s="117">
        <v>10480</v>
      </c>
      <c r="H746" s="136">
        <f t="shared" si="12"/>
        <v>0.8061538461538461</v>
      </c>
    </row>
    <row r="747" spans="1:8" ht="12.75">
      <c r="A747" s="8"/>
      <c r="B747" s="95"/>
      <c r="C747" s="15" t="s">
        <v>185</v>
      </c>
      <c r="D747" s="16">
        <v>3020</v>
      </c>
      <c r="E747" s="31"/>
      <c r="F747" s="114">
        <v>800</v>
      </c>
      <c r="G747" s="117">
        <v>300</v>
      </c>
      <c r="H747" s="136">
        <f t="shared" si="12"/>
        <v>0.375</v>
      </c>
    </row>
    <row r="748" spans="1:8" ht="12.75">
      <c r="A748" s="8"/>
      <c r="B748" s="14"/>
      <c r="C748" s="38" t="s">
        <v>160</v>
      </c>
      <c r="D748" s="24">
        <v>3110</v>
      </c>
      <c r="E748" s="31">
        <f>SUM(E749:E750)</f>
        <v>13312595</v>
      </c>
      <c r="F748" s="114">
        <v>13193261</v>
      </c>
      <c r="G748" s="117">
        <v>13110711.7</v>
      </c>
      <c r="H748" s="136">
        <f t="shared" si="12"/>
        <v>0.9937430707995544</v>
      </c>
    </row>
    <row r="749" spans="1:8" ht="12.75">
      <c r="A749" s="8"/>
      <c r="B749" s="14"/>
      <c r="C749" s="38" t="s">
        <v>280</v>
      </c>
      <c r="D749" s="24">
        <v>3110</v>
      </c>
      <c r="E749" s="31">
        <v>2100000</v>
      </c>
      <c r="F749" s="114">
        <v>2100000</v>
      </c>
      <c r="G749" s="117">
        <v>1794966.83</v>
      </c>
      <c r="H749" s="136">
        <f t="shared" si="12"/>
        <v>0.8547461095238096</v>
      </c>
    </row>
    <row r="750" spans="1:8" ht="12.75">
      <c r="A750" s="8"/>
      <c r="B750" s="14"/>
      <c r="C750" s="38" t="s">
        <v>281</v>
      </c>
      <c r="D750" s="24">
        <v>3110</v>
      </c>
      <c r="E750" s="31">
        <v>11212595</v>
      </c>
      <c r="F750" s="114">
        <v>11093261</v>
      </c>
      <c r="G750" s="117">
        <v>11315744.87</v>
      </c>
      <c r="H750" s="136">
        <f t="shared" si="12"/>
        <v>1.0200557680919975</v>
      </c>
    </row>
    <row r="751" spans="1:8" ht="12.75">
      <c r="A751" s="8"/>
      <c r="B751" s="14"/>
      <c r="C751" s="38" t="s">
        <v>27</v>
      </c>
      <c r="D751" s="24">
        <v>4010</v>
      </c>
      <c r="E751" s="7">
        <v>397739</v>
      </c>
      <c r="F751" s="114">
        <v>392615</v>
      </c>
      <c r="G751" s="117">
        <v>361810.41</v>
      </c>
      <c r="H751" s="136">
        <f t="shared" si="12"/>
        <v>0.921539956445882</v>
      </c>
    </row>
    <row r="752" spans="1:8" ht="12.75">
      <c r="A752" s="8"/>
      <c r="B752" s="14"/>
      <c r="C752" s="38" t="s">
        <v>28</v>
      </c>
      <c r="D752" s="24">
        <v>4040</v>
      </c>
      <c r="E752" s="31">
        <v>31500</v>
      </c>
      <c r="F752" s="114">
        <v>28659</v>
      </c>
      <c r="G752" s="117">
        <v>28658.2</v>
      </c>
      <c r="H752" s="136">
        <f t="shared" si="12"/>
        <v>0.9999720855577655</v>
      </c>
    </row>
    <row r="753" spans="1:8" ht="12.75">
      <c r="A753" s="8"/>
      <c r="B753" s="14"/>
      <c r="C753" s="38" t="s">
        <v>29</v>
      </c>
      <c r="D753" s="24">
        <v>4110</v>
      </c>
      <c r="E753" s="31">
        <v>65805</v>
      </c>
      <c r="F753" s="114">
        <v>178767</v>
      </c>
      <c r="G753" s="117">
        <v>173007.7</v>
      </c>
      <c r="H753" s="136">
        <f t="shared" si="12"/>
        <v>0.9677832038351598</v>
      </c>
    </row>
    <row r="754" spans="1:8" ht="12.75">
      <c r="A754" s="8"/>
      <c r="B754" s="14"/>
      <c r="C754" s="38" t="s">
        <v>73</v>
      </c>
      <c r="D754" s="24">
        <v>4120</v>
      </c>
      <c r="E754" s="31">
        <v>10600</v>
      </c>
      <c r="F754" s="114">
        <v>9552</v>
      </c>
      <c r="G754" s="117">
        <v>9305.13</v>
      </c>
      <c r="H754" s="136">
        <f t="shared" si="12"/>
        <v>0.9741551507537688</v>
      </c>
    </row>
    <row r="755" spans="1:8" ht="12.75">
      <c r="A755" s="8"/>
      <c r="B755" s="14"/>
      <c r="C755" s="38" t="s">
        <v>61</v>
      </c>
      <c r="D755" s="24">
        <v>4210</v>
      </c>
      <c r="E755" s="31">
        <v>5000</v>
      </c>
      <c r="F755" s="114">
        <v>6500</v>
      </c>
      <c r="G755" s="117">
        <v>6227.79</v>
      </c>
      <c r="H755" s="136">
        <f t="shared" si="12"/>
        <v>0.9581215384615385</v>
      </c>
    </row>
    <row r="756" spans="1:8" ht="12.75">
      <c r="A756" s="8"/>
      <c r="B756" s="14"/>
      <c r="C756" s="38" t="s">
        <v>31</v>
      </c>
      <c r="D756" s="24">
        <v>4260</v>
      </c>
      <c r="E756" s="31">
        <v>9300</v>
      </c>
      <c r="F756" s="114"/>
      <c r="G756" s="117"/>
      <c r="H756" s="136"/>
    </row>
    <row r="757" spans="1:8" ht="12.75">
      <c r="A757" s="8"/>
      <c r="B757" s="14"/>
      <c r="C757" s="38" t="s">
        <v>32</v>
      </c>
      <c r="D757" s="24">
        <v>4270</v>
      </c>
      <c r="E757" s="31">
        <v>300</v>
      </c>
      <c r="F757" s="114">
        <v>0</v>
      </c>
      <c r="G757" s="117"/>
      <c r="H757" s="136"/>
    </row>
    <row r="758" spans="1:8" ht="12.75">
      <c r="A758" s="8"/>
      <c r="B758" s="14"/>
      <c r="C758" s="38" t="s">
        <v>33</v>
      </c>
      <c r="D758" s="24">
        <v>4300</v>
      </c>
      <c r="E758" s="31">
        <v>19653</v>
      </c>
      <c r="F758" s="114">
        <v>23703</v>
      </c>
      <c r="G758" s="117">
        <v>23172.46</v>
      </c>
      <c r="H758" s="136">
        <f t="shared" si="12"/>
        <v>0.9776171792600092</v>
      </c>
    </row>
    <row r="759" spans="1:8" ht="12.75">
      <c r="A759" s="8"/>
      <c r="B759" s="14"/>
      <c r="C759" s="38" t="s">
        <v>34</v>
      </c>
      <c r="D759" s="24">
        <v>4410</v>
      </c>
      <c r="E759" s="31">
        <v>1000</v>
      </c>
      <c r="F759" s="114">
        <v>0</v>
      </c>
      <c r="G759" s="117"/>
      <c r="H759" s="136"/>
    </row>
    <row r="760" spans="1:8" ht="12.75">
      <c r="A760" s="8"/>
      <c r="B760" s="14"/>
      <c r="C760" s="38" t="s">
        <v>36</v>
      </c>
      <c r="D760" s="24">
        <v>4440</v>
      </c>
      <c r="E760" s="31">
        <v>10847</v>
      </c>
      <c r="F760" s="114">
        <v>12574</v>
      </c>
      <c r="G760" s="117">
        <v>12574</v>
      </c>
      <c r="H760" s="136">
        <f aca="true" t="shared" si="13" ref="H760:H827">G760/F760</f>
        <v>1</v>
      </c>
    </row>
    <row r="761" spans="1:8" ht="12.75">
      <c r="A761" s="8"/>
      <c r="B761" s="14"/>
      <c r="C761" s="63" t="s">
        <v>15</v>
      </c>
      <c r="D761" s="24">
        <v>4280</v>
      </c>
      <c r="E761" s="31">
        <v>1000</v>
      </c>
      <c r="F761" s="114">
        <v>0</v>
      </c>
      <c r="G761" s="117"/>
      <c r="H761" s="136"/>
    </row>
    <row r="762" spans="1:8" ht="24">
      <c r="A762" s="8"/>
      <c r="B762" s="14"/>
      <c r="C762" s="20" t="s">
        <v>414</v>
      </c>
      <c r="D762" s="8">
        <v>4370</v>
      </c>
      <c r="E762" s="31">
        <v>5000</v>
      </c>
      <c r="F762" s="114">
        <v>3500</v>
      </c>
      <c r="G762" s="117">
        <v>3482.4</v>
      </c>
      <c r="H762" s="136">
        <f t="shared" si="13"/>
        <v>0.9949714285714286</v>
      </c>
    </row>
    <row r="763" spans="1:8" ht="12.75">
      <c r="A763" s="8"/>
      <c r="B763" s="14"/>
      <c r="C763" s="38" t="s">
        <v>234</v>
      </c>
      <c r="D763" s="8">
        <v>4400</v>
      </c>
      <c r="E763" s="31">
        <v>4400</v>
      </c>
      <c r="F763" s="114">
        <v>14700</v>
      </c>
      <c r="G763" s="117">
        <v>14700</v>
      </c>
      <c r="H763" s="136">
        <f t="shared" si="13"/>
        <v>1</v>
      </c>
    </row>
    <row r="764" spans="1:8" ht="24">
      <c r="A764" s="8"/>
      <c r="B764" s="14"/>
      <c r="C764" s="88" t="s">
        <v>419</v>
      </c>
      <c r="D764" s="24">
        <v>4560</v>
      </c>
      <c r="E764" s="7">
        <v>2000</v>
      </c>
      <c r="F764" s="114">
        <v>1000</v>
      </c>
      <c r="G764" s="117">
        <v>435.42</v>
      </c>
      <c r="H764" s="136">
        <f t="shared" si="13"/>
        <v>0.43542000000000003</v>
      </c>
    </row>
    <row r="765" spans="1:8" ht="12.75">
      <c r="A765" s="8"/>
      <c r="B765" s="14"/>
      <c r="C765" s="152" t="s">
        <v>224</v>
      </c>
      <c r="D765" s="24">
        <v>4610</v>
      </c>
      <c r="E765" s="7"/>
      <c r="F765" s="114">
        <v>150</v>
      </c>
      <c r="G765" s="117">
        <v>102.28</v>
      </c>
      <c r="H765" s="136">
        <f t="shared" si="13"/>
        <v>0.6818666666666666</v>
      </c>
    </row>
    <row r="766" spans="1:8" ht="24">
      <c r="A766" s="8"/>
      <c r="B766" s="14"/>
      <c r="C766" s="20" t="s">
        <v>231</v>
      </c>
      <c r="D766" s="8">
        <v>4700</v>
      </c>
      <c r="E766" s="7">
        <v>1000</v>
      </c>
      <c r="F766" s="114">
        <v>0</v>
      </c>
      <c r="G766" s="117"/>
      <c r="H766" s="136"/>
    </row>
    <row r="767" spans="1:8" ht="12.75">
      <c r="A767" s="8"/>
      <c r="B767" s="14"/>
      <c r="C767" s="38" t="s">
        <v>237</v>
      </c>
      <c r="D767" s="8">
        <v>4740</v>
      </c>
      <c r="E767" s="7">
        <v>4500</v>
      </c>
      <c r="F767" s="114">
        <v>2500</v>
      </c>
      <c r="G767" s="117">
        <v>2500</v>
      </c>
      <c r="H767" s="136">
        <f t="shared" si="13"/>
        <v>1</v>
      </c>
    </row>
    <row r="768" spans="1:8" ht="12.75">
      <c r="A768" s="8"/>
      <c r="B768" s="14"/>
      <c r="C768" s="38" t="s">
        <v>238</v>
      </c>
      <c r="D768" s="8">
        <v>4750</v>
      </c>
      <c r="E768" s="7">
        <v>4000</v>
      </c>
      <c r="F768" s="114">
        <v>7124</v>
      </c>
      <c r="G768" s="117">
        <v>6125.14</v>
      </c>
      <c r="H768" s="136">
        <f t="shared" si="13"/>
        <v>0.8597894441325099</v>
      </c>
    </row>
    <row r="769" spans="1:8" ht="12.75">
      <c r="A769" s="8"/>
      <c r="B769" s="14"/>
      <c r="C769" s="20" t="s">
        <v>178</v>
      </c>
      <c r="D769" s="24">
        <v>4170</v>
      </c>
      <c r="E769" s="7">
        <v>18000</v>
      </c>
      <c r="F769" s="114">
        <v>10000</v>
      </c>
      <c r="G769" s="117">
        <v>10000</v>
      </c>
      <c r="H769" s="136">
        <f t="shared" si="13"/>
        <v>1</v>
      </c>
    </row>
    <row r="770" spans="1:8" ht="60">
      <c r="A770" s="8"/>
      <c r="B770" s="57" t="s">
        <v>210</v>
      </c>
      <c r="C770" s="75" t="s">
        <v>401</v>
      </c>
      <c r="D770" s="58"/>
      <c r="E770" s="59">
        <f>SUM(E771:E773)</f>
        <v>187000</v>
      </c>
      <c r="F770" s="59">
        <f>SUM(F771:F773)</f>
        <v>140880</v>
      </c>
      <c r="G770" s="123">
        <f>SUM(G771:G773)</f>
        <v>138259.4</v>
      </c>
      <c r="H770" s="135">
        <f t="shared" si="13"/>
        <v>0.9813983532084043</v>
      </c>
    </row>
    <row r="771" spans="1:8" ht="12.75">
      <c r="A771" s="133"/>
      <c r="B771" s="14"/>
      <c r="C771" s="38" t="s">
        <v>226</v>
      </c>
      <c r="D771" s="24">
        <v>4130</v>
      </c>
      <c r="E771" s="7">
        <v>162000</v>
      </c>
      <c r="F771" s="114">
        <v>97700</v>
      </c>
      <c r="G771" s="117">
        <v>95781.42</v>
      </c>
      <c r="H771" s="136">
        <f t="shared" si="13"/>
        <v>0.9803625383828045</v>
      </c>
    </row>
    <row r="772" spans="1:8" ht="12.75">
      <c r="A772" s="8"/>
      <c r="B772" s="14"/>
      <c r="C772" s="38" t="s">
        <v>227</v>
      </c>
      <c r="D772" s="24">
        <v>4130</v>
      </c>
      <c r="E772" s="7">
        <v>25000</v>
      </c>
      <c r="F772" s="114">
        <v>43000</v>
      </c>
      <c r="G772" s="117">
        <v>42447.6</v>
      </c>
      <c r="H772" s="136">
        <f t="shared" si="13"/>
        <v>0.9871534883720929</v>
      </c>
    </row>
    <row r="773" spans="1:8" ht="24">
      <c r="A773" s="8"/>
      <c r="B773" s="14"/>
      <c r="C773" s="15" t="s">
        <v>279</v>
      </c>
      <c r="D773" s="16">
        <v>2910</v>
      </c>
      <c r="E773" s="7"/>
      <c r="F773" s="114">
        <v>180</v>
      </c>
      <c r="G773" s="117">
        <v>30.38</v>
      </c>
      <c r="H773" s="136">
        <f t="shared" si="13"/>
        <v>0.16877777777777778</v>
      </c>
    </row>
    <row r="774" spans="1:8" ht="24">
      <c r="A774" s="8"/>
      <c r="B774" s="57" t="s">
        <v>211</v>
      </c>
      <c r="C774" s="22" t="s">
        <v>334</v>
      </c>
      <c r="D774" s="58"/>
      <c r="E774" s="59">
        <f>SUM(E775:E778)</f>
        <v>1822795</v>
      </c>
      <c r="F774" s="59">
        <f>SUM(F775:F778)</f>
        <v>2167020</v>
      </c>
      <c r="G774" s="123">
        <f>SUM(G775:G778)</f>
        <v>2129220.5100000002</v>
      </c>
      <c r="H774" s="135">
        <f t="shared" si="13"/>
        <v>0.9825569261012821</v>
      </c>
    </row>
    <row r="775" spans="1:8" ht="12.75">
      <c r="A775" s="133"/>
      <c r="B775" s="14"/>
      <c r="C775" s="38" t="s">
        <v>103</v>
      </c>
      <c r="D775" s="24">
        <v>3110</v>
      </c>
      <c r="E775" s="31">
        <v>1816100</v>
      </c>
      <c r="F775" s="114">
        <v>2166040</v>
      </c>
      <c r="G775" s="117">
        <v>2129041.35</v>
      </c>
      <c r="H775" s="136">
        <f t="shared" si="13"/>
        <v>0.9829187595796939</v>
      </c>
    </row>
    <row r="776" spans="1:8" ht="12.75">
      <c r="A776" s="8"/>
      <c r="B776" s="14"/>
      <c r="C776" s="38" t="s">
        <v>29</v>
      </c>
      <c r="D776" s="24">
        <v>4110</v>
      </c>
      <c r="E776" s="31">
        <v>2150</v>
      </c>
      <c r="F776" s="114">
        <v>180</v>
      </c>
      <c r="G776" s="117">
        <v>179.16</v>
      </c>
      <c r="H776" s="136">
        <f t="shared" si="13"/>
        <v>0.9953333333333333</v>
      </c>
    </row>
    <row r="777" spans="1:8" ht="12.75">
      <c r="A777" s="8"/>
      <c r="B777" s="14"/>
      <c r="C777" s="38" t="s">
        <v>33</v>
      </c>
      <c r="D777" s="24">
        <v>4300</v>
      </c>
      <c r="E777" s="31">
        <v>4545</v>
      </c>
      <c r="F777" s="114">
        <v>0</v>
      </c>
      <c r="G777" s="117"/>
      <c r="H777" s="136"/>
    </row>
    <row r="778" spans="1:8" ht="24">
      <c r="A778" s="8"/>
      <c r="B778" s="14"/>
      <c r="C778" s="15" t="s">
        <v>279</v>
      </c>
      <c r="D778" s="16">
        <v>2910</v>
      </c>
      <c r="E778" s="31"/>
      <c r="F778" s="114">
        <v>800</v>
      </c>
      <c r="G778" s="117"/>
      <c r="H778" s="136">
        <f t="shared" si="13"/>
        <v>0</v>
      </c>
    </row>
    <row r="779" spans="1:8" ht="12.75">
      <c r="A779" s="8"/>
      <c r="B779" s="21" t="s">
        <v>212</v>
      </c>
      <c r="C779" s="34" t="s">
        <v>104</v>
      </c>
      <c r="D779" s="23"/>
      <c r="E779" s="32">
        <f>SUM(E780:E782)</f>
        <v>4154950</v>
      </c>
      <c r="F779" s="32">
        <f>SUM(F780:F782)</f>
        <v>3506550</v>
      </c>
      <c r="G779" s="121">
        <f>SUM(G780:G782)</f>
        <v>3429422.93</v>
      </c>
      <c r="H779" s="135">
        <f t="shared" si="13"/>
        <v>0.9780048566254581</v>
      </c>
    </row>
    <row r="780" spans="1:8" ht="12.75">
      <c r="A780" s="137"/>
      <c r="B780" s="14"/>
      <c r="C780" s="38" t="s">
        <v>103</v>
      </c>
      <c r="D780" s="24">
        <v>3110</v>
      </c>
      <c r="E780" s="31">
        <v>4100950</v>
      </c>
      <c r="F780" s="114">
        <v>3452550</v>
      </c>
      <c r="G780" s="117">
        <v>3383733.14</v>
      </c>
      <c r="H780" s="136">
        <f t="shared" si="13"/>
        <v>0.980067816541397</v>
      </c>
    </row>
    <row r="781" spans="1:8" ht="12.75">
      <c r="A781" s="8"/>
      <c r="B781" s="14"/>
      <c r="C781" s="38" t="s">
        <v>224</v>
      </c>
      <c r="D781" s="24">
        <v>4610</v>
      </c>
      <c r="E781" s="31">
        <v>4000</v>
      </c>
      <c r="F781" s="114">
        <v>4000</v>
      </c>
      <c r="G781" s="117"/>
      <c r="H781" s="136">
        <f t="shared" si="13"/>
        <v>0</v>
      </c>
    </row>
    <row r="782" spans="1:8" ht="24">
      <c r="A782" s="8"/>
      <c r="B782" s="14"/>
      <c r="C782" s="20" t="s">
        <v>199</v>
      </c>
      <c r="D782" s="24">
        <v>4600</v>
      </c>
      <c r="E782" s="31">
        <v>50000</v>
      </c>
      <c r="F782" s="114">
        <v>50000</v>
      </c>
      <c r="G782" s="117">
        <v>45689.79</v>
      </c>
      <c r="H782" s="136">
        <f t="shared" si="13"/>
        <v>0.9137958</v>
      </c>
    </row>
    <row r="783" spans="1:8" ht="12.75">
      <c r="A783" s="8"/>
      <c r="B783" s="19" t="s">
        <v>303</v>
      </c>
      <c r="C783" s="10" t="s">
        <v>304</v>
      </c>
      <c r="D783" s="11"/>
      <c r="E783" s="12">
        <f>SUM(E784:E785)</f>
        <v>995000</v>
      </c>
      <c r="F783" s="12">
        <f>SUM(F784:F785)</f>
        <v>943400</v>
      </c>
      <c r="G783" s="116">
        <f>SUM(G784:G785)</f>
        <v>935773.06</v>
      </c>
      <c r="H783" s="135">
        <f t="shared" si="13"/>
        <v>0.9919154759380963</v>
      </c>
    </row>
    <row r="784" spans="1:8" ht="12.75">
      <c r="A784" s="8"/>
      <c r="B784" s="14"/>
      <c r="C784" s="20" t="s">
        <v>103</v>
      </c>
      <c r="D784" s="24">
        <v>3110</v>
      </c>
      <c r="E784" s="31">
        <v>995000</v>
      </c>
      <c r="F784" s="114">
        <v>941000</v>
      </c>
      <c r="G784" s="117">
        <v>935773.06</v>
      </c>
      <c r="H784" s="136">
        <f t="shared" si="13"/>
        <v>0.9944453347502658</v>
      </c>
    </row>
    <row r="785" spans="1:8" ht="24">
      <c r="A785" s="8"/>
      <c r="B785" s="14"/>
      <c r="C785" s="15" t="s">
        <v>279</v>
      </c>
      <c r="D785" s="16">
        <v>2910</v>
      </c>
      <c r="E785" s="31"/>
      <c r="F785" s="114">
        <v>2400</v>
      </c>
      <c r="G785" s="117"/>
      <c r="H785" s="136">
        <f t="shared" si="13"/>
        <v>0</v>
      </c>
    </row>
    <row r="786" spans="1:8" ht="12.75">
      <c r="A786" s="8"/>
      <c r="B786" s="21" t="s">
        <v>213</v>
      </c>
      <c r="C786" s="34" t="s">
        <v>105</v>
      </c>
      <c r="D786" s="23"/>
      <c r="E786" s="32">
        <f>SUM(E787:E808)</f>
        <v>2514770</v>
      </c>
      <c r="F786" s="32">
        <f>SUM(F787:F808)</f>
        <v>2580268</v>
      </c>
      <c r="G786" s="121">
        <f>SUM(G787:G808)</f>
        <v>2573560.4499999997</v>
      </c>
      <c r="H786" s="135">
        <f t="shared" si="13"/>
        <v>0.9974004444499562</v>
      </c>
    </row>
    <row r="787" spans="1:8" ht="12.75">
      <c r="A787" s="137"/>
      <c r="B787" s="14"/>
      <c r="C787" s="38" t="s">
        <v>4</v>
      </c>
      <c r="D787" s="24">
        <v>3020</v>
      </c>
      <c r="E787" s="31">
        <v>9090</v>
      </c>
      <c r="F787" s="114">
        <v>11964</v>
      </c>
      <c r="G787" s="117">
        <v>11963.99</v>
      </c>
      <c r="H787" s="136">
        <f t="shared" si="13"/>
        <v>0.999999164159144</v>
      </c>
    </row>
    <row r="788" spans="1:8" ht="12.75">
      <c r="A788" s="8"/>
      <c r="B788" s="14"/>
      <c r="C788" s="38" t="s">
        <v>178</v>
      </c>
      <c r="D788" s="24">
        <v>4170</v>
      </c>
      <c r="E788" s="31">
        <v>20000</v>
      </c>
      <c r="F788" s="114">
        <v>22000</v>
      </c>
      <c r="G788" s="117">
        <v>21997.6</v>
      </c>
      <c r="H788" s="136">
        <f t="shared" si="13"/>
        <v>0.999890909090909</v>
      </c>
    </row>
    <row r="789" spans="1:8" ht="12.75">
      <c r="A789" s="8"/>
      <c r="B789" s="14"/>
      <c r="C789" s="38" t="s">
        <v>27</v>
      </c>
      <c r="D789" s="24">
        <v>4010</v>
      </c>
      <c r="E789" s="31">
        <v>1726415</v>
      </c>
      <c r="F789" s="114">
        <v>1781277</v>
      </c>
      <c r="G789" s="117">
        <v>1776221.08</v>
      </c>
      <c r="H789" s="136">
        <f t="shared" si="13"/>
        <v>0.9971616317956163</v>
      </c>
    </row>
    <row r="790" spans="1:8" ht="12.75">
      <c r="A790" s="8"/>
      <c r="B790" s="14"/>
      <c r="C790" s="38" t="s">
        <v>28</v>
      </c>
      <c r="D790" s="24">
        <v>4040</v>
      </c>
      <c r="E790" s="31">
        <v>140301</v>
      </c>
      <c r="F790" s="114">
        <v>119089</v>
      </c>
      <c r="G790" s="117">
        <v>119088.67</v>
      </c>
      <c r="H790" s="136">
        <f t="shared" si="13"/>
        <v>0.9999972289632124</v>
      </c>
    </row>
    <row r="791" spans="1:8" ht="12.75">
      <c r="A791" s="8"/>
      <c r="B791" s="14"/>
      <c r="C791" s="38" t="s">
        <v>29</v>
      </c>
      <c r="D791" s="24">
        <v>4110</v>
      </c>
      <c r="E791" s="31">
        <v>307398</v>
      </c>
      <c r="F791" s="114">
        <v>303948</v>
      </c>
      <c r="G791" s="117">
        <v>303926.67</v>
      </c>
      <c r="H791" s="136">
        <f t="shared" si="13"/>
        <v>0.9999298235224445</v>
      </c>
    </row>
    <row r="792" spans="1:8" ht="12.75">
      <c r="A792" s="8"/>
      <c r="B792" s="14"/>
      <c r="C792" s="38" t="s">
        <v>73</v>
      </c>
      <c r="D792" s="24">
        <v>4120</v>
      </c>
      <c r="E792" s="31">
        <v>46534</v>
      </c>
      <c r="F792" s="114">
        <v>41444</v>
      </c>
      <c r="G792" s="117">
        <v>41440.13</v>
      </c>
      <c r="H792" s="136">
        <f t="shared" si="13"/>
        <v>0.9999066209825306</v>
      </c>
    </row>
    <row r="793" spans="1:8" ht="12.75">
      <c r="A793" s="8"/>
      <c r="B793" s="14"/>
      <c r="C793" s="38" t="s">
        <v>172</v>
      </c>
      <c r="D793" s="24">
        <v>4210</v>
      </c>
      <c r="E793" s="31">
        <v>42800</v>
      </c>
      <c r="F793" s="114">
        <v>59420</v>
      </c>
      <c r="G793" s="117">
        <v>59420</v>
      </c>
      <c r="H793" s="136">
        <f t="shared" si="13"/>
        <v>1</v>
      </c>
    </row>
    <row r="794" spans="1:8" ht="12.75">
      <c r="A794" s="8"/>
      <c r="B794" s="14"/>
      <c r="C794" s="38" t="s">
        <v>31</v>
      </c>
      <c r="D794" s="24">
        <v>4260</v>
      </c>
      <c r="E794" s="31">
        <v>33500</v>
      </c>
      <c r="F794" s="114">
        <v>33003</v>
      </c>
      <c r="G794" s="117">
        <v>32798.4</v>
      </c>
      <c r="H794" s="136">
        <f t="shared" si="13"/>
        <v>0.9938005635851287</v>
      </c>
    </row>
    <row r="795" spans="1:8" ht="12.75">
      <c r="A795" s="8"/>
      <c r="B795" s="14"/>
      <c r="C795" s="38" t="s">
        <v>32</v>
      </c>
      <c r="D795" s="24">
        <v>4270</v>
      </c>
      <c r="E795" s="31">
        <v>0</v>
      </c>
      <c r="F795" s="114">
        <v>1464</v>
      </c>
      <c r="G795" s="117">
        <v>1464</v>
      </c>
      <c r="H795" s="136">
        <f t="shared" si="13"/>
        <v>1</v>
      </c>
    </row>
    <row r="796" spans="1:8" ht="12.75">
      <c r="A796" s="8"/>
      <c r="B796" s="51"/>
      <c r="C796" s="38" t="s">
        <v>33</v>
      </c>
      <c r="D796" s="24">
        <v>4300</v>
      </c>
      <c r="E796" s="31">
        <v>35200</v>
      </c>
      <c r="F796" s="114">
        <v>38600</v>
      </c>
      <c r="G796" s="117">
        <v>37781.96</v>
      </c>
      <c r="H796" s="136">
        <f t="shared" si="13"/>
        <v>0.9788072538860103</v>
      </c>
    </row>
    <row r="797" spans="1:8" ht="24">
      <c r="A797" s="8"/>
      <c r="B797" s="51"/>
      <c r="C797" s="20" t="s">
        <v>414</v>
      </c>
      <c r="D797" s="8">
        <v>4370</v>
      </c>
      <c r="E797" s="31">
        <v>13750</v>
      </c>
      <c r="F797" s="114">
        <v>10676</v>
      </c>
      <c r="G797" s="117">
        <v>10409.67</v>
      </c>
      <c r="H797" s="136">
        <f t="shared" si="13"/>
        <v>0.9750533907830649</v>
      </c>
    </row>
    <row r="798" spans="1:8" ht="24">
      <c r="A798" s="8"/>
      <c r="B798" s="51"/>
      <c r="C798" s="20" t="s">
        <v>252</v>
      </c>
      <c r="D798" s="24">
        <v>4400</v>
      </c>
      <c r="E798" s="31">
        <v>46000</v>
      </c>
      <c r="F798" s="114">
        <v>47009</v>
      </c>
      <c r="G798" s="117">
        <v>47006.32</v>
      </c>
      <c r="H798" s="136">
        <f t="shared" si="13"/>
        <v>0.9999429896402816</v>
      </c>
    </row>
    <row r="799" spans="1:8" ht="24">
      <c r="A799" s="8"/>
      <c r="B799" s="51"/>
      <c r="C799" s="20" t="s">
        <v>231</v>
      </c>
      <c r="D799" s="8">
        <v>4700</v>
      </c>
      <c r="E799" s="31">
        <v>9500</v>
      </c>
      <c r="F799" s="114">
        <v>7690</v>
      </c>
      <c r="G799" s="117">
        <v>7690</v>
      </c>
      <c r="H799" s="136">
        <f t="shared" si="13"/>
        <v>1</v>
      </c>
    </row>
    <row r="800" spans="1:8" ht="12.75">
      <c r="A800" s="8"/>
      <c r="B800" s="51"/>
      <c r="C800" s="38" t="s">
        <v>237</v>
      </c>
      <c r="D800" s="8">
        <v>4740</v>
      </c>
      <c r="E800" s="31">
        <v>4000</v>
      </c>
      <c r="F800" s="114">
        <v>6100</v>
      </c>
      <c r="G800" s="117">
        <v>6099.78</v>
      </c>
      <c r="H800" s="136">
        <f t="shared" si="13"/>
        <v>0.9999639344262294</v>
      </c>
    </row>
    <row r="801" spans="1:8" ht="12.75">
      <c r="A801" s="8"/>
      <c r="B801" s="51"/>
      <c r="C801" s="38" t="s">
        <v>238</v>
      </c>
      <c r="D801" s="8">
        <v>4750</v>
      </c>
      <c r="E801" s="31">
        <v>16000</v>
      </c>
      <c r="F801" s="114">
        <v>18940</v>
      </c>
      <c r="G801" s="117">
        <v>18939.99</v>
      </c>
      <c r="H801" s="136">
        <f t="shared" si="13"/>
        <v>0.9999994720168955</v>
      </c>
    </row>
    <row r="802" spans="1:8" ht="12.75">
      <c r="A802" s="8"/>
      <c r="B802" s="51"/>
      <c r="C802" s="38" t="s">
        <v>34</v>
      </c>
      <c r="D802" s="24">
        <v>4410</v>
      </c>
      <c r="E802" s="31">
        <v>3600</v>
      </c>
      <c r="F802" s="114">
        <v>17150</v>
      </c>
      <c r="G802" s="117">
        <v>16981.54</v>
      </c>
      <c r="H802" s="136">
        <f t="shared" si="13"/>
        <v>0.9901772594752187</v>
      </c>
    </row>
    <row r="803" spans="1:8" ht="12.75">
      <c r="A803" s="8"/>
      <c r="B803" s="14"/>
      <c r="C803" s="38" t="s">
        <v>35</v>
      </c>
      <c r="D803" s="24">
        <v>4430</v>
      </c>
      <c r="E803" s="31">
        <v>50</v>
      </c>
      <c r="F803" s="114">
        <v>0</v>
      </c>
      <c r="G803" s="117"/>
      <c r="H803" s="136"/>
    </row>
    <row r="804" spans="1:8" ht="12.75">
      <c r="A804" s="8"/>
      <c r="B804" s="14"/>
      <c r="C804" s="38" t="s">
        <v>36</v>
      </c>
      <c r="D804" s="24">
        <v>4440</v>
      </c>
      <c r="E804" s="31">
        <v>53075</v>
      </c>
      <c r="F804" s="114">
        <v>52917</v>
      </c>
      <c r="G804" s="117">
        <v>52917</v>
      </c>
      <c r="H804" s="136">
        <f t="shared" si="13"/>
        <v>1</v>
      </c>
    </row>
    <row r="805" spans="1:8" ht="12.75">
      <c r="A805" s="8"/>
      <c r="B805" s="14"/>
      <c r="C805" s="38" t="s">
        <v>37</v>
      </c>
      <c r="D805" s="24">
        <v>4480</v>
      </c>
      <c r="E805" s="31">
        <v>4300</v>
      </c>
      <c r="F805" s="114">
        <v>4280</v>
      </c>
      <c r="G805" s="117">
        <v>4280</v>
      </c>
      <c r="H805" s="136">
        <f t="shared" si="13"/>
        <v>1</v>
      </c>
    </row>
    <row r="806" spans="1:8" ht="12.75">
      <c r="A806" s="8"/>
      <c r="B806" s="47"/>
      <c r="C806" s="20" t="s">
        <v>15</v>
      </c>
      <c r="D806" s="48">
        <v>4280</v>
      </c>
      <c r="E806" s="31">
        <v>2450</v>
      </c>
      <c r="F806" s="114">
        <v>2190</v>
      </c>
      <c r="G806" s="117">
        <v>2190</v>
      </c>
      <c r="H806" s="136">
        <f t="shared" si="13"/>
        <v>1</v>
      </c>
    </row>
    <row r="807" spans="1:8" ht="12.75">
      <c r="A807" s="8"/>
      <c r="B807" s="47"/>
      <c r="C807" s="20" t="s">
        <v>224</v>
      </c>
      <c r="D807" s="48">
        <v>4610</v>
      </c>
      <c r="E807" s="31">
        <v>15</v>
      </c>
      <c r="F807" s="114">
        <v>115</v>
      </c>
      <c r="G807" s="117">
        <v>50.92</v>
      </c>
      <c r="H807" s="136">
        <f t="shared" si="13"/>
        <v>0.44278260869565217</v>
      </c>
    </row>
    <row r="808" spans="1:8" ht="12.75">
      <c r="A808" s="8"/>
      <c r="B808" s="47"/>
      <c r="C808" s="20" t="s">
        <v>184</v>
      </c>
      <c r="D808" s="48">
        <v>4350</v>
      </c>
      <c r="E808" s="31">
        <v>792</v>
      </c>
      <c r="F808" s="114">
        <v>992</v>
      </c>
      <c r="G808" s="117">
        <v>892.73</v>
      </c>
      <c r="H808" s="136">
        <f t="shared" si="13"/>
        <v>0.8999294354838709</v>
      </c>
    </row>
    <row r="809" spans="1:8" ht="24">
      <c r="A809" s="8"/>
      <c r="B809" s="64" t="s">
        <v>218</v>
      </c>
      <c r="C809" s="10" t="s">
        <v>336</v>
      </c>
      <c r="D809" s="65"/>
      <c r="E809" s="66">
        <f>SUM(E810:E830)</f>
        <v>284672</v>
      </c>
      <c r="F809" s="66">
        <f>SUM(F810:F830)</f>
        <v>278952</v>
      </c>
      <c r="G809" s="124">
        <f>SUM(G810:G830)</f>
        <v>274670.81999999995</v>
      </c>
      <c r="H809" s="135">
        <f t="shared" si="13"/>
        <v>0.9846526284091885</v>
      </c>
    </row>
    <row r="810" spans="1:8" ht="12.75">
      <c r="A810" s="8"/>
      <c r="B810" s="67"/>
      <c r="C810" s="38" t="s">
        <v>4</v>
      </c>
      <c r="D810" s="24">
        <v>3020</v>
      </c>
      <c r="E810" s="49">
        <v>300</v>
      </c>
      <c r="F810" s="114">
        <v>907</v>
      </c>
      <c r="G810" s="117">
        <v>771.05</v>
      </c>
      <c r="H810" s="136">
        <f t="shared" si="13"/>
        <v>0.8501102535832414</v>
      </c>
    </row>
    <row r="811" spans="1:8" ht="12.75">
      <c r="A811" s="8"/>
      <c r="B811" s="47"/>
      <c r="C811" s="20" t="s">
        <v>219</v>
      </c>
      <c r="D811" s="48">
        <v>4010</v>
      </c>
      <c r="E811" s="31">
        <v>155540</v>
      </c>
      <c r="F811" s="114">
        <v>119565</v>
      </c>
      <c r="G811" s="117">
        <v>119565</v>
      </c>
      <c r="H811" s="136">
        <f t="shared" si="13"/>
        <v>1</v>
      </c>
    </row>
    <row r="812" spans="1:8" ht="12.75">
      <c r="A812" s="8"/>
      <c r="B812" s="47"/>
      <c r="C812" s="38" t="s">
        <v>28</v>
      </c>
      <c r="D812" s="24">
        <v>4040</v>
      </c>
      <c r="E812" s="31">
        <v>11767</v>
      </c>
      <c r="F812" s="114">
        <v>8580</v>
      </c>
      <c r="G812" s="117">
        <v>8579.04</v>
      </c>
      <c r="H812" s="136">
        <f t="shared" si="13"/>
        <v>0.999888111888112</v>
      </c>
    </row>
    <row r="813" spans="1:8" ht="12.75">
      <c r="A813" s="8"/>
      <c r="B813" s="47"/>
      <c r="C813" s="20" t="s">
        <v>29</v>
      </c>
      <c r="D813" s="48">
        <v>4110</v>
      </c>
      <c r="E813" s="31">
        <v>30190</v>
      </c>
      <c r="F813" s="114">
        <v>25990</v>
      </c>
      <c r="G813" s="117">
        <v>24712.52</v>
      </c>
      <c r="H813" s="136">
        <f t="shared" si="13"/>
        <v>0.9508472489419008</v>
      </c>
    </row>
    <row r="814" spans="1:8" ht="12.75">
      <c r="A814" s="8"/>
      <c r="B814" s="47"/>
      <c r="C814" s="20" t="s">
        <v>73</v>
      </c>
      <c r="D814" s="48">
        <v>4120</v>
      </c>
      <c r="E814" s="31">
        <v>4876</v>
      </c>
      <c r="F814" s="114">
        <v>3876</v>
      </c>
      <c r="G814" s="117">
        <v>3296.02</v>
      </c>
      <c r="H814" s="136">
        <f t="shared" si="13"/>
        <v>0.8503663570691434</v>
      </c>
    </row>
    <row r="815" spans="1:8" ht="12.75">
      <c r="A815" s="8"/>
      <c r="B815" s="47"/>
      <c r="C815" s="20" t="s">
        <v>178</v>
      </c>
      <c r="D815" s="48">
        <v>4170</v>
      </c>
      <c r="E815" s="31">
        <v>24000</v>
      </c>
      <c r="F815" s="114">
        <v>24450</v>
      </c>
      <c r="G815" s="117">
        <v>24350</v>
      </c>
      <c r="H815" s="136">
        <f t="shared" si="13"/>
        <v>0.9959100204498977</v>
      </c>
    </row>
    <row r="816" spans="1:8" ht="12.75">
      <c r="A816" s="8"/>
      <c r="B816" s="47"/>
      <c r="C816" s="20" t="s">
        <v>402</v>
      </c>
      <c r="D816" s="48">
        <v>4210</v>
      </c>
      <c r="E816" s="31">
        <v>8369</v>
      </c>
      <c r="F816" s="114">
        <v>12275</v>
      </c>
      <c r="G816" s="117">
        <v>12275</v>
      </c>
      <c r="H816" s="136">
        <f t="shared" si="13"/>
        <v>1</v>
      </c>
    </row>
    <row r="817" spans="1:8" ht="12.75">
      <c r="A817" s="8"/>
      <c r="B817" s="47"/>
      <c r="C817" s="20" t="s">
        <v>31</v>
      </c>
      <c r="D817" s="48">
        <v>4260</v>
      </c>
      <c r="E817" s="31">
        <v>11000</v>
      </c>
      <c r="F817" s="114">
        <v>11200</v>
      </c>
      <c r="G817" s="117">
        <v>11126.76</v>
      </c>
      <c r="H817" s="136">
        <f t="shared" si="13"/>
        <v>0.9934607142857143</v>
      </c>
    </row>
    <row r="818" spans="1:8" ht="12.75">
      <c r="A818" s="8"/>
      <c r="B818" s="47"/>
      <c r="C818" s="20" t="s">
        <v>220</v>
      </c>
      <c r="D818" s="48">
        <v>4270</v>
      </c>
      <c r="E818" s="31">
        <v>1000</v>
      </c>
      <c r="F818" s="114">
        <v>0</v>
      </c>
      <c r="G818" s="117"/>
      <c r="H818" s="136"/>
    </row>
    <row r="819" spans="1:8" ht="12.75">
      <c r="A819" s="8"/>
      <c r="B819" s="47"/>
      <c r="C819" s="20" t="s">
        <v>15</v>
      </c>
      <c r="D819" s="48">
        <v>4280</v>
      </c>
      <c r="E819" s="31">
        <v>280</v>
      </c>
      <c r="F819" s="114">
        <v>560</v>
      </c>
      <c r="G819" s="117">
        <v>420</v>
      </c>
      <c r="H819" s="136">
        <f t="shared" si="13"/>
        <v>0.75</v>
      </c>
    </row>
    <row r="820" spans="1:8" ht="12.75">
      <c r="A820" s="8"/>
      <c r="B820" s="47"/>
      <c r="C820" s="20" t="s">
        <v>33</v>
      </c>
      <c r="D820" s="48">
        <v>4300</v>
      </c>
      <c r="E820" s="31">
        <v>4800</v>
      </c>
      <c r="F820" s="114">
        <v>39405</v>
      </c>
      <c r="G820" s="117">
        <v>38378.03</v>
      </c>
      <c r="H820" s="136">
        <f t="shared" si="13"/>
        <v>0.9739380789239944</v>
      </c>
    </row>
    <row r="821" spans="1:8" ht="12.75">
      <c r="A821" s="8"/>
      <c r="B821" s="47"/>
      <c r="C821" s="20" t="s">
        <v>184</v>
      </c>
      <c r="D821" s="48">
        <v>4350</v>
      </c>
      <c r="E821" s="31">
        <v>800</v>
      </c>
      <c r="F821" s="114">
        <v>800</v>
      </c>
      <c r="G821" s="117">
        <v>732.54</v>
      </c>
      <c r="H821" s="136">
        <f t="shared" si="13"/>
        <v>0.9156749999999999</v>
      </c>
    </row>
    <row r="822" spans="1:8" ht="24">
      <c r="A822" s="8"/>
      <c r="B822" s="47"/>
      <c r="C822" s="20" t="s">
        <v>414</v>
      </c>
      <c r="D822" s="8">
        <v>4370</v>
      </c>
      <c r="E822" s="31">
        <v>3000</v>
      </c>
      <c r="F822" s="114">
        <v>3000</v>
      </c>
      <c r="G822" s="117">
        <v>2494.18</v>
      </c>
      <c r="H822" s="136">
        <f t="shared" si="13"/>
        <v>0.8313933333333333</v>
      </c>
    </row>
    <row r="823" spans="1:8" ht="12.75">
      <c r="A823" s="8"/>
      <c r="B823" s="47"/>
      <c r="C823" s="38" t="s">
        <v>243</v>
      </c>
      <c r="D823" s="8">
        <v>4360</v>
      </c>
      <c r="E823" s="31">
        <v>300</v>
      </c>
      <c r="F823" s="114">
        <v>300</v>
      </c>
      <c r="G823" s="117">
        <v>299.97</v>
      </c>
      <c r="H823" s="136">
        <f t="shared" si="13"/>
        <v>0.9999000000000001</v>
      </c>
    </row>
    <row r="824" spans="1:8" ht="24">
      <c r="A824" s="8"/>
      <c r="B824" s="47"/>
      <c r="C824" s="20" t="s">
        <v>231</v>
      </c>
      <c r="D824" s="8">
        <v>4700</v>
      </c>
      <c r="E824" s="31">
        <v>2500</v>
      </c>
      <c r="F824" s="114">
        <v>2500</v>
      </c>
      <c r="G824" s="117">
        <v>2500</v>
      </c>
      <c r="H824" s="136">
        <f t="shared" si="13"/>
        <v>1</v>
      </c>
    </row>
    <row r="825" spans="1:8" ht="24">
      <c r="A825" s="8"/>
      <c r="B825" s="47"/>
      <c r="C825" s="20" t="s">
        <v>252</v>
      </c>
      <c r="D825" s="24">
        <v>4400</v>
      </c>
      <c r="E825" s="31">
        <v>15400</v>
      </c>
      <c r="F825" s="114">
        <v>15400</v>
      </c>
      <c r="G825" s="117">
        <v>15094.07</v>
      </c>
      <c r="H825" s="136">
        <f t="shared" si="13"/>
        <v>0.9801344155844156</v>
      </c>
    </row>
    <row r="826" spans="1:8" ht="12.75">
      <c r="A826" s="8"/>
      <c r="B826" s="47"/>
      <c r="C826" s="38" t="s">
        <v>237</v>
      </c>
      <c r="D826" s="8">
        <v>4740</v>
      </c>
      <c r="E826" s="31">
        <v>500</v>
      </c>
      <c r="F826" s="114">
        <v>500</v>
      </c>
      <c r="G826" s="117">
        <v>500</v>
      </c>
      <c r="H826" s="136">
        <f t="shared" si="13"/>
        <v>1</v>
      </c>
    </row>
    <row r="827" spans="1:8" ht="12.75">
      <c r="A827" s="8"/>
      <c r="B827" s="47"/>
      <c r="C827" s="38" t="s">
        <v>238</v>
      </c>
      <c r="D827" s="8">
        <v>4750</v>
      </c>
      <c r="E827" s="31">
        <v>2500</v>
      </c>
      <c r="F827" s="114">
        <v>2500</v>
      </c>
      <c r="G827" s="117">
        <v>2497.42</v>
      </c>
      <c r="H827" s="136">
        <f t="shared" si="13"/>
        <v>0.9989680000000001</v>
      </c>
    </row>
    <row r="828" spans="1:8" ht="12.75">
      <c r="A828" s="8"/>
      <c r="B828" s="47"/>
      <c r="C828" s="63" t="s">
        <v>34</v>
      </c>
      <c r="D828" s="24">
        <v>4410</v>
      </c>
      <c r="E828" s="31">
        <v>1200</v>
      </c>
      <c r="F828" s="114">
        <v>1400</v>
      </c>
      <c r="G828" s="117">
        <v>1398.22</v>
      </c>
      <c r="H828" s="136">
        <f aca="true" t="shared" si="14" ref="H828:H896">G828/F828</f>
        <v>0.9987285714285714</v>
      </c>
    </row>
    <row r="829" spans="1:8" ht="12.75">
      <c r="A829" s="8"/>
      <c r="B829" s="47"/>
      <c r="C829" s="38" t="s">
        <v>37</v>
      </c>
      <c r="D829" s="24">
        <v>4480</v>
      </c>
      <c r="E829" s="31">
        <v>1400</v>
      </c>
      <c r="F829" s="114">
        <v>1400</v>
      </c>
      <c r="G829" s="117">
        <v>1337</v>
      </c>
      <c r="H829" s="136">
        <f t="shared" si="14"/>
        <v>0.955</v>
      </c>
    </row>
    <row r="830" spans="1:8" ht="12.75">
      <c r="A830" s="8"/>
      <c r="B830" s="47"/>
      <c r="C830" s="20" t="s">
        <v>155</v>
      </c>
      <c r="D830" s="48">
        <v>4440</v>
      </c>
      <c r="E830" s="31">
        <v>4950</v>
      </c>
      <c r="F830" s="114">
        <v>4344</v>
      </c>
      <c r="G830" s="117">
        <v>4344</v>
      </c>
      <c r="H830" s="136">
        <f t="shared" si="14"/>
        <v>1</v>
      </c>
    </row>
    <row r="831" spans="1:8" ht="12.75">
      <c r="A831" s="143"/>
      <c r="B831" s="21" t="s">
        <v>217</v>
      </c>
      <c r="C831" s="34" t="s">
        <v>107</v>
      </c>
      <c r="D831" s="23"/>
      <c r="E831" s="32">
        <f>SUM(E832:E849)</f>
        <v>357117</v>
      </c>
      <c r="F831" s="32">
        <f>SUM(F832:F849)</f>
        <v>360117</v>
      </c>
      <c r="G831" s="121">
        <f>SUM(G832:G849)</f>
        <v>360110.8200000001</v>
      </c>
      <c r="H831" s="135">
        <f t="shared" si="14"/>
        <v>0.9999828389106877</v>
      </c>
    </row>
    <row r="832" spans="1:8" ht="12.75">
      <c r="A832" s="8"/>
      <c r="B832" s="14"/>
      <c r="C832" s="38" t="s">
        <v>27</v>
      </c>
      <c r="D832" s="24">
        <v>4010</v>
      </c>
      <c r="E832" s="31">
        <v>228600</v>
      </c>
      <c r="F832" s="114">
        <v>228225</v>
      </c>
      <c r="G832" s="117">
        <v>228224.06</v>
      </c>
      <c r="H832" s="136">
        <f t="shared" si="14"/>
        <v>0.9999958812575309</v>
      </c>
    </row>
    <row r="833" spans="1:8" ht="12.75">
      <c r="A833" s="8"/>
      <c r="B833" s="14"/>
      <c r="C833" s="38" t="s">
        <v>28</v>
      </c>
      <c r="D833" s="24">
        <v>4040</v>
      </c>
      <c r="E833" s="31">
        <v>16800</v>
      </c>
      <c r="F833" s="114">
        <v>16920</v>
      </c>
      <c r="G833" s="117">
        <v>16919.33</v>
      </c>
      <c r="H833" s="136">
        <f t="shared" si="14"/>
        <v>0.999960401891253</v>
      </c>
    </row>
    <row r="834" spans="1:8" ht="12.75">
      <c r="A834" s="8"/>
      <c r="B834" s="14"/>
      <c r="C834" s="38" t="s">
        <v>29</v>
      </c>
      <c r="D834" s="24">
        <v>4110</v>
      </c>
      <c r="E834" s="31">
        <v>39300</v>
      </c>
      <c r="F834" s="114">
        <v>41045</v>
      </c>
      <c r="G834" s="117">
        <v>41044.91</v>
      </c>
      <c r="H834" s="136">
        <f t="shared" si="14"/>
        <v>0.9999978072846876</v>
      </c>
    </row>
    <row r="835" spans="1:8" ht="12.75">
      <c r="A835" s="8"/>
      <c r="B835" s="14"/>
      <c r="C835" s="38" t="s">
        <v>73</v>
      </c>
      <c r="D835" s="24">
        <v>4120</v>
      </c>
      <c r="E835" s="31">
        <v>6050</v>
      </c>
      <c r="F835" s="114">
        <v>5012</v>
      </c>
      <c r="G835" s="117">
        <v>5011.68</v>
      </c>
      <c r="H835" s="136">
        <f t="shared" si="14"/>
        <v>0.9999361532322427</v>
      </c>
    </row>
    <row r="836" spans="1:8" ht="12.75">
      <c r="A836" s="8"/>
      <c r="B836" s="14"/>
      <c r="C836" s="38" t="s">
        <v>30</v>
      </c>
      <c r="D836" s="24">
        <v>4210</v>
      </c>
      <c r="E836" s="31">
        <v>10600</v>
      </c>
      <c r="F836" s="114">
        <v>10607</v>
      </c>
      <c r="G836" s="117">
        <v>10607</v>
      </c>
      <c r="H836" s="136">
        <f t="shared" si="14"/>
        <v>1</v>
      </c>
    </row>
    <row r="837" spans="1:8" ht="12.75">
      <c r="A837" s="8"/>
      <c r="B837" s="14"/>
      <c r="C837" s="38" t="s">
        <v>31</v>
      </c>
      <c r="D837" s="24">
        <v>4260</v>
      </c>
      <c r="E837" s="31">
        <v>2600</v>
      </c>
      <c r="F837" s="114">
        <v>2866</v>
      </c>
      <c r="G837" s="117">
        <v>2865.64</v>
      </c>
      <c r="H837" s="136">
        <f t="shared" si="14"/>
        <v>0.999874389392882</v>
      </c>
    </row>
    <row r="838" spans="1:8" ht="12.75">
      <c r="A838" s="8"/>
      <c r="B838" s="14"/>
      <c r="C838" s="20" t="s">
        <v>15</v>
      </c>
      <c r="D838" s="48">
        <v>4280</v>
      </c>
      <c r="E838" s="31">
        <v>300</v>
      </c>
      <c r="F838" s="114">
        <v>1325</v>
      </c>
      <c r="G838" s="117">
        <v>1325</v>
      </c>
      <c r="H838" s="136">
        <f t="shared" si="14"/>
        <v>1</v>
      </c>
    </row>
    <row r="839" spans="1:8" ht="12.75">
      <c r="A839" s="8"/>
      <c r="B839" s="14"/>
      <c r="C839" s="20" t="s">
        <v>184</v>
      </c>
      <c r="D839" s="48">
        <v>4350</v>
      </c>
      <c r="E839" s="31">
        <v>792</v>
      </c>
      <c r="F839" s="114">
        <v>792</v>
      </c>
      <c r="G839" s="117">
        <v>792</v>
      </c>
      <c r="H839" s="136">
        <f t="shared" si="14"/>
        <v>1</v>
      </c>
    </row>
    <row r="840" spans="1:8" ht="24">
      <c r="A840" s="8"/>
      <c r="B840" s="14"/>
      <c r="C840" s="20" t="s">
        <v>413</v>
      </c>
      <c r="D840" s="24">
        <v>4360</v>
      </c>
      <c r="E840" s="31">
        <v>2700</v>
      </c>
      <c r="F840" s="114">
        <v>1655</v>
      </c>
      <c r="G840" s="117">
        <v>1654.18</v>
      </c>
      <c r="H840" s="136">
        <f t="shared" si="14"/>
        <v>0.9995045317220544</v>
      </c>
    </row>
    <row r="841" spans="1:8" ht="24">
      <c r="A841" s="8"/>
      <c r="B841" s="14"/>
      <c r="C841" s="20" t="s">
        <v>414</v>
      </c>
      <c r="D841" s="8">
        <v>4370</v>
      </c>
      <c r="E841" s="31">
        <v>4200</v>
      </c>
      <c r="F841" s="114">
        <v>4833</v>
      </c>
      <c r="G841" s="117">
        <v>4832.77</v>
      </c>
      <c r="H841" s="136">
        <f t="shared" si="14"/>
        <v>0.9999524105110699</v>
      </c>
    </row>
    <row r="842" spans="1:8" ht="12.75">
      <c r="A842" s="8"/>
      <c r="B842" s="14"/>
      <c r="C842" s="38" t="s">
        <v>33</v>
      </c>
      <c r="D842" s="24">
        <v>4300</v>
      </c>
      <c r="E842" s="31">
        <v>12700</v>
      </c>
      <c r="F842" s="114">
        <v>8409</v>
      </c>
      <c r="G842" s="117">
        <v>8408.12</v>
      </c>
      <c r="H842" s="136">
        <f t="shared" si="14"/>
        <v>0.9998953502200024</v>
      </c>
    </row>
    <row r="843" spans="1:8" ht="12.75">
      <c r="A843" s="8"/>
      <c r="B843" s="14"/>
      <c r="C843" s="38" t="s">
        <v>34</v>
      </c>
      <c r="D843" s="24">
        <v>4410</v>
      </c>
      <c r="E843" s="31">
        <v>800</v>
      </c>
      <c r="F843" s="114">
        <v>590</v>
      </c>
      <c r="G843" s="117">
        <v>589.9</v>
      </c>
      <c r="H843" s="136">
        <f t="shared" si="14"/>
        <v>0.9998305084745762</v>
      </c>
    </row>
    <row r="844" spans="1:8" ht="12.75">
      <c r="A844" s="8"/>
      <c r="B844" s="14"/>
      <c r="C844" s="38" t="s">
        <v>178</v>
      </c>
      <c r="D844" s="24">
        <v>4170</v>
      </c>
      <c r="E844" s="31">
        <v>15800</v>
      </c>
      <c r="F844" s="114">
        <v>20585</v>
      </c>
      <c r="G844" s="117">
        <v>20585</v>
      </c>
      <c r="H844" s="136">
        <f t="shared" si="14"/>
        <v>1</v>
      </c>
    </row>
    <row r="845" spans="1:8" ht="12.75">
      <c r="A845" s="8"/>
      <c r="B845" s="14"/>
      <c r="C845" s="38" t="s">
        <v>37</v>
      </c>
      <c r="D845" s="24">
        <v>4480</v>
      </c>
      <c r="E845" s="31"/>
      <c r="F845" s="114">
        <v>1226</v>
      </c>
      <c r="G845" s="117">
        <v>1226</v>
      </c>
      <c r="H845" s="136">
        <f t="shared" si="14"/>
        <v>1</v>
      </c>
    </row>
    <row r="846" spans="1:8" ht="12.75">
      <c r="A846" s="8"/>
      <c r="B846" s="14"/>
      <c r="C846" s="38" t="s">
        <v>231</v>
      </c>
      <c r="D846" s="24">
        <v>4700</v>
      </c>
      <c r="E846" s="31">
        <v>2000</v>
      </c>
      <c r="F846" s="114">
        <v>2190</v>
      </c>
      <c r="G846" s="117">
        <v>2190</v>
      </c>
      <c r="H846" s="136">
        <f t="shared" si="14"/>
        <v>1</v>
      </c>
    </row>
    <row r="847" spans="1:8" ht="12.75">
      <c r="A847" s="8"/>
      <c r="B847" s="14"/>
      <c r="C847" s="38" t="s">
        <v>272</v>
      </c>
      <c r="D847" s="24">
        <v>4740</v>
      </c>
      <c r="E847" s="31">
        <v>700</v>
      </c>
      <c r="F847" s="114">
        <v>442</v>
      </c>
      <c r="G847" s="117">
        <v>441.03</v>
      </c>
      <c r="H847" s="136">
        <f t="shared" si="14"/>
        <v>0.9978054298642534</v>
      </c>
    </row>
    <row r="848" spans="1:8" ht="12.75">
      <c r="A848" s="8"/>
      <c r="B848" s="14"/>
      <c r="C848" s="38" t="s">
        <v>238</v>
      </c>
      <c r="D848" s="24">
        <v>4750</v>
      </c>
      <c r="E848" s="31">
        <v>4500</v>
      </c>
      <c r="F848" s="114">
        <v>4720</v>
      </c>
      <c r="G848" s="117">
        <v>4719.2</v>
      </c>
      <c r="H848" s="136">
        <f t="shared" si="14"/>
        <v>0.9998305084745762</v>
      </c>
    </row>
    <row r="849" spans="1:8" ht="12.75">
      <c r="A849" s="8"/>
      <c r="B849" s="14"/>
      <c r="C849" s="38" t="s">
        <v>36</v>
      </c>
      <c r="D849" s="24">
        <v>4440</v>
      </c>
      <c r="E849" s="31">
        <v>8675</v>
      </c>
      <c r="F849" s="114">
        <v>8675</v>
      </c>
      <c r="G849" s="117">
        <v>8675</v>
      </c>
      <c r="H849" s="136">
        <f t="shared" si="14"/>
        <v>1</v>
      </c>
    </row>
    <row r="850" spans="1:8" ht="12.75">
      <c r="A850" s="8"/>
      <c r="B850" s="19" t="s">
        <v>216</v>
      </c>
      <c r="C850" s="22" t="s">
        <v>170</v>
      </c>
      <c r="D850" s="11"/>
      <c r="E850" s="12">
        <f>SUM(E851:E859)</f>
        <v>1350992</v>
      </c>
      <c r="F850" s="12">
        <f>SUM(F851:F859)</f>
        <v>1372619</v>
      </c>
      <c r="G850" s="116">
        <f>SUM(G851:G859)</f>
        <v>1364075.43</v>
      </c>
      <c r="H850" s="135">
        <f t="shared" si="14"/>
        <v>0.9937757163495478</v>
      </c>
    </row>
    <row r="851" spans="1:8" ht="12.75">
      <c r="A851" s="8"/>
      <c r="B851" s="68"/>
      <c r="C851" s="38" t="s">
        <v>181</v>
      </c>
      <c r="D851" s="36">
        <v>3020</v>
      </c>
      <c r="E851" s="7">
        <v>9939</v>
      </c>
      <c r="F851" s="114">
        <v>12515</v>
      </c>
      <c r="G851" s="117">
        <v>12514.94</v>
      </c>
      <c r="H851" s="136">
        <f t="shared" si="14"/>
        <v>0.9999952057530963</v>
      </c>
    </row>
    <row r="852" spans="1:8" ht="12.75">
      <c r="A852" s="8"/>
      <c r="B852" s="14"/>
      <c r="C852" s="38" t="s">
        <v>139</v>
      </c>
      <c r="D852" s="24">
        <v>4010</v>
      </c>
      <c r="E852" s="7">
        <v>973474</v>
      </c>
      <c r="F852" s="114">
        <v>1007687</v>
      </c>
      <c r="G852" s="117">
        <v>1007687</v>
      </c>
      <c r="H852" s="136">
        <f t="shared" si="14"/>
        <v>1</v>
      </c>
    </row>
    <row r="853" spans="1:8" ht="12.75">
      <c r="A853" s="8"/>
      <c r="B853" s="14"/>
      <c r="C853" s="38" t="s">
        <v>28</v>
      </c>
      <c r="D853" s="24">
        <v>4040</v>
      </c>
      <c r="E853" s="7">
        <v>84248</v>
      </c>
      <c r="F853" s="114">
        <v>75558</v>
      </c>
      <c r="G853" s="117">
        <v>75557.01</v>
      </c>
      <c r="H853" s="136">
        <f t="shared" si="14"/>
        <v>0.9999868974827284</v>
      </c>
    </row>
    <row r="854" spans="1:8" ht="12.75">
      <c r="A854" s="8"/>
      <c r="B854" s="14"/>
      <c r="C854" s="38" t="s">
        <v>140</v>
      </c>
      <c r="D854" s="24">
        <v>4110</v>
      </c>
      <c r="E854" s="7">
        <v>173221</v>
      </c>
      <c r="F854" s="114">
        <v>173882</v>
      </c>
      <c r="G854" s="117">
        <v>170252.7</v>
      </c>
      <c r="H854" s="136">
        <f t="shared" si="14"/>
        <v>0.9791277993121773</v>
      </c>
    </row>
    <row r="855" spans="1:8" ht="12.75">
      <c r="A855" s="8"/>
      <c r="B855" s="14"/>
      <c r="C855" s="38" t="s">
        <v>156</v>
      </c>
      <c r="D855" s="24">
        <v>4120</v>
      </c>
      <c r="E855" s="7">
        <v>29512</v>
      </c>
      <c r="F855" s="114">
        <v>24490</v>
      </c>
      <c r="G855" s="117">
        <v>20414.28</v>
      </c>
      <c r="H855" s="136">
        <f t="shared" si="14"/>
        <v>0.8335761535320538</v>
      </c>
    </row>
    <row r="856" spans="1:8" ht="12.75">
      <c r="A856" s="8"/>
      <c r="B856" s="14"/>
      <c r="C856" s="38" t="s">
        <v>61</v>
      </c>
      <c r="D856" s="24">
        <v>4210</v>
      </c>
      <c r="E856" s="7">
        <v>12000</v>
      </c>
      <c r="F856" s="114">
        <v>316</v>
      </c>
      <c r="G856" s="117">
        <v>316</v>
      </c>
      <c r="H856" s="136">
        <f t="shared" si="14"/>
        <v>1</v>
      </c>
    </row>
    <row r="857" spans="1:8" ht="12.75">
      <c r="A857" s="8"/>
      <c r="B857" s="14"/>
      <c r="C857" s="38" t="s">
        <v>34</v>
      </c>
      <c r="D857" s="24">
        <v>4410</v>
      </c>
      <c r="E857" s="7"/>
      <c r="F857" s="114">
        <v>15624</v>
      </c>
      <c r="G857" s="117">
        <v>15622.5</v>
      </c>
      <c r="H857" s="136">
        <f t="shared" si="14"/>
        <v>0.9999039938556068</v>
      </c>
    </row>
    <row r="858" spans="1:8" ht="12.75">
      <c r="A858" s="8"/>
      <c r="B858" s="14"/>
      <c r="C858" s="38" t="s">
        <v>155</v>
      </c>
      <c r="D858" s="24">
        <v>4440</v>
      </c>
      <c r="E858" s="7">
        <v>65450</v>
      </c>
      <c r="F858" s="114">
        <v>59641</v>
      </c>
      <c r="G858" s="117">
        <v>59641</v>
      </c>
      <c r="H858" s="136">
        <f t="shared" si="14"/>
        <v>1</v>
      </c>
    </row>
    <row r="859" spans="1:8" ht="12.75">
      <c r="A859" s="8"/>
      <c r="B859" s="14"/>
      <c r="C859" s="38" t="s">
        <v>15</v>
      </c>
      <c r="D859" s="24">
        <v>4280</v>
      </c>
      <c r="E859" s="7">
        <v>3148</v>
      </c>
      <c r="F859" s="114">
        <v>2906</v>
      </c>
      <c r="G859" s="117">
        <v>2070</v>
      </c>
      <c r="H859" s="136">
        <f t="shared" si="14"/>
        <v>0.7123193392980042</v>
      </c>
    </row>
    <row r="860" spans="1:8" ht="12.75">
      <c r="A860" s="8"/>
      <c r="B860" s="69" t="s">
        <v>215</v>
      </c>
      <c r="C860" s="70" t="s">
        <v>410</v>
      </c>
      <c r="D860" s="11"/>
      <c r="E860" s="12">
        <f>SUM(E861)</f>
        <v>634000</v>
      </c>
      <c r="F860" s="12">
        <f>SUM(F861)</f>
        <v>840400</v>
      </c>
      <c r="G860" s="116">
        <f>SUM(G861)</f>
        <v>828300</v>
      </c>
      <c r="H860" s="135">
        <f t="shared" si="14"/>
        <v>0.9856020942408377</v>
      </c>
    </row>
    <row r="861" spans="1:8" ht="12.75">
      <c r="A861" s="8"/>
      <c r="B861" s="14"/>
      <c r="C861" s="38" t="s">
        <v>103</v>
      </c>
      <c r="D861" s="24">
        <v>3110</v>
      </c>
      <c r="E861" s="7">
        <v>634000</v>
      </c>
      <c r="F861" s="114">
        <v>840400</v>
      </c>
      <c r="G861" s="117">
        <v>828300</v>
      </c>
      <c r="H861" s="136">
        <f t="shared" si="14"/>
        <v>0.9856020942408377</v>
      </c>
    </row>
    <row r="862" spans="1:8" ht="12.75">
      <c r="A862" s="8"/>
      <c r="B862" s="21" t="s">
        <v>14</v>
      </c>
      <c r="C862" s="34" t="s">
        <v>40</v>
      </c>
      <c r="D862" s="23"/>
      <c r="E862" s="32">
        <f>SUM(E863:E880)</f>
        <v>442907</v>
      </c>
      <c r="F862" s="32">
        <f>SUM(F863:F880)</f>
        <v>1132419</v>
      </c>
      <c r="G862" s="121">
        <f>SUM(G863:G880)</f>
        <v>1119404.93</v>
      </c>
      <c r="H862" s="135">
        <f t="shared" si="14"/>
        <v>0.9885077254973644</v>
      </c>
    </row>
    <row r="863" spans="1:8" ht="36">
      <c r="A863" s="137"/>
      <c r="B863" s="14"/>
      <c r="C863" s="20" t="s">
        <v>269</v>
      </c>
      <c r="D863" s="24">
        <v>2820</v>
      </c>
      <c r="E863" s="71">
        <v>51500</v>
      </c>
      <c r="F863" s="114">
        <v>51500</v>
      </c>
      <c r="G863" s="117">
        <v>51500</v>
      </c>
      <c r="H863" s="136">
        <f t="shared" si="14"/>
        <v>1</v>
      </c>
    </row>
    <row r="864" spans="1:8" ht="12.75">
      <c r="A864" s="8"/>
      <c r="B864" s="14"/>
      <c r="C864" s="20" t="s">
        <v>185</v>
      </c>
      <c r="D864" s="24">
        <v>3020</v>
      </c>
      <c r="E864" s="31">
        <v>1104</v>
      </c>
      <c r="F864" s="114">
        <v>1104</v>
      </c>
      <c r="G864" s="117">
        <v>914.96</v>
      </c>
      <c r="H864" s="136">
        <f t="shared" si="14"/>
        <v>0.828768115942029</v>
      </c>
    </row>
    <row r="865" spans="1:8" ht="12.75">
      <c r="A865" s="8"/>
      <c r="B865" s="14"/>
      <c r="C865" s="20" t="s">
        <v>103</v>
      </c>
      <c r="D865" s="24">
        <v>3110</v>
      </c>
      <c r="E865" s="31">
        <v>62400</v>
      </c>
      <c r="F865" s="114">
        <v>80400</v>
      </c>
      <c r="G865" s="117">
        <v>72513.7</v>
      </c>
      <c r="H865" s="136">
        <f t="shared" si="14"/>
        <v>0.9019116915422886</v>
      </c>
    </row>
    <row r="866" spans="1:8" ht="12.75">
      <c r="A866" s="8"/>
      <c r="B866" s="14"/>
      <c r="C866" s="20" t="s">
        <v>219</v>
      </c>
      <c r="D866" s="24">
        <v>4010</v>
      </c>
      <c r="E866" s="31">
        <v>56774</v>
      </c>
      <c r="F866" s="114">
        <v>54414</v>
      </c>
      <c r="G866" s="117">
        <v>54414</v>
      </c>
      <c r="H866" s="136">
        <f t="shared" si="14"/>
        <v>1</v>
      </c>
    </row>
    <row r="867" spans="1:8" ht="12.75">
      <c r="A867" s="8"/>
      <c r="B867" s="14"/>
      <c r="C867" s="20" t="s">
        <v>28</v>
      </c>
      <c r="D867" s="24">
        <v>4040</v>
      </c>
      <c r="E867" s="31">
        <v>5200</v>
      </c>
      <c r="F867" s="114">
        <v>4408</v>
      </c>
      <c r="G867" s="117">
        <v>4407.61</v>
      </c>
      <c r="H867" s="136">
        <f t="shared" si="14"/>
        <v>0.9999115245009074</v>
      </c>
    </row>
    <row r="868" spans="1:8" ht="12.75">
      <c r="A868" s="8"/>
      <c r="B868" s="14"/>
      <c r="C868" s="20" t="s">
        <v>29</v>
      </c>
      <c r="D868" s="24">
        <v>4110</v>
      </c>
      <c r="E868" s="31">
        <v>11426</v>
      </c>
      <c r="F868" s="114">
        <v>10922</v>
      </c>
      <c r="G868" s="117">
        <v>9905.14</v>
      </c>
      <c r="H868" s="136">
        <f t="shared" si="14"/>
        <v>0.9068980040285661</v>
      </c>
    </row>
    <row r="869" spans="1:8" ht="12.75">
      <c r="A869" s="8"/>
      <c r="B869" s="14"/>
      <c r="C869" s="20" t="s">
        <v>73</v>
      </c>
      <c r="D869" s="24">
        <v>4120</v>
      </c>
      <c r="E869" s="31">
        <v>1700</v>
      </c>
      <c r="F869" s="114">
        <v>2100</v>
      </c>
      <c r="G869" s="117">
        <v>2041.8</v>
      </c>
      <c r="H869" s="136">
        <f t="shared" si="14"/>
        <v>0.9722857142857143</v>
      </c>
    </row>
    <row r="870" spans="1:8" ht="12.75">
      <c r="A870" s="8"/>
      <c r="B870" s="14"/>
      <c r="C870" s="20" t="s">
        <v>178</v>
      </c>
      <c r="D870" s="24">
        <v>4170</v>
      </c>
      <c r="E870" s="31">
        <v>7396</v>
      </c>
      <c r="F870" s="114">
        <v>5596</v>
      </c>
      <c r="G870" s="117">
        <v>5596</v>
      </c>
      <c r="H870" s="136">
        <f t="shared" si="14"/>
        <v>1</v>
      </c>
    </row>
    <row r="871" spans="1:8" ht="12.75">
      <c r="A871" s="8"/>
      <c r="B871" s="14"/>
      <c r="C871" s="20" t="s">
        <v>61</v>
      </c>
      <c r="D871" s="24">
        <v>4210</v>
      </c>
      <c r="E871" s="31">
        <v>4000</v>
      </c>
      <c r="F871" s="114">
        <v>6824</v>
      </c>
      <c r="G871" s="117">
        <v>6821.18</v>
      </c>
      <c r="H871" s="136">
        <f t="shared" si="14"/>
        <v>0.9995867526377492</v>
      </c>
    </row>
    <row r="872" spans="1:8" ht="12.75">
      <c r="A872" s="8"/>
      <c r="B872" s="14"/>
      <c r="C872" s="20" t="s">
        <v>332</v>
      </c>
      <c r="D872" s="24">
        <v>4300</v>
      </c>
      <c r="E872" s="31">
        <v>195627</v>
      </c>
      <c r="F872" s="114">
        <v>864918</v>
      </c>
      <c r="G872" s="117">
        <v>863521.52</v>
      </c>
      <c r="H872" s="136">
        <f t="shared" si="14"/>
        <v>0.9983854191958081</v>
      </c>
    </row>
    <row r="873" spans="1:8" ht="12.75">
      <c r="A873" s="8"/>
      <c r="B873" s="14"/>
      <c r="C873" s="20" t="s">
        <v>31</v>
      </c>
      <c r="D873" s="24">
        <v>4260</v>
      </c>
      <c r="E873" s="31">
        <v>14000</v>
      </c>
      <c r="F873" s="114">
        <v>13627</v>
      </c>
      <c r="G873" s="117">
        <v>12429.64</v>
      </c>
      <c r="H873" s="136">
        <f t="shared" si="14"/>
        <v>0.9121332648418581</v>
      </c>
    </row>
    <row r="874" spans="1:8" ht="12.75">
      <c r="A874" s="8"/>
      <c r="B874" s="14"/>
      <c r="C874" s="20" t="s">
        <v>32</v>
      </c>
      <c r="D874" s="24">
        <v>4270</v>
      </c>
      <c r="E874" s="31"/>
      <c r="F874" s="114">
        <v>5792</v>
      </c>
      <c r="G874" s="117">
        <v>4725.7</v>
      </c>
      <c r="H874" s="136">
        <f t="shared" si="14"/>
        <v>0.8159012430939226</v>
      </c>
    </row>
    <row r="875" spans="1:8" ht="12.75">
      <c r="A875" s="8"/>
      <c r="B875" s="14"/>
      <c r="C875" s="20" t="s">
        <v>15</v>
      </c>
      <c r="D875" s="24">
        <v>4280</v>
      </c>
      <c r="E875" s="31">
        <v>280</v>
      </c>
      <c r="F875" s="114">
        <v>70</v>
      </c>
      <c r="G875" s="117">
        <v>70</v>
      </c>
      <c r="H875" s="136">
        <f t="shared" si="14"/>
        <v>1</v>
      </c>
    </row>
    <row r="876" spans="1:8" ht="24">
      <c r="A876" s="8"/>
      <c r="B876" s="14"/>
      <c r="C876" s="20" t="s">
        <v>414</v>
      </c>
      <c r="D876" s="24">
        <v>4370</v>
      </c>
      <c r="E876" s="31">
        <v>1200</v>
      </c>
      <c r="F876" s="114">
        <v>850</v>
      </c>
      <c r="G876" s="117">
        <v>658.58</v>
      </c>
      <c r="H876" s="136">
        <f t="shared" si="14"/>
        <v>0.7748</v>
      </c>
    </row>
    <row r="877" spans="1:8" ht="12.75">
      <c r="A877" s="8"/>
      <c r="B877" s="14"/>
      <c r="C877" s="20" t="s">
        <v>34</v>
      </c>
      <c r="D877" s="24">
        <v>4410</v>
      </c>
      <c r="E877" s="31"/>
      <c r="F877" s="114">
        <v>50</v>
      </c>
      <c r="G877" s="117">
        <v>46.1</v>
      </c>
      <c r="H877" s="136">
        <f t="shared" si="14"/>
        <v>0.922</v>
      </c>
    </row>
    <row r="878" spans="1:8" ht="12.75">
      <c r="A878" s="8"/>
      <c r="B878" s="14"/>
      <c r="C878" s="20" t="s">
        <v>37</v>
      </c>
      <c r="D878" s="24">
        <v>4480</v>
      </c>
      <c r="E878" s="31">
        <v>400</v>
      </c>
      <c r="F878" s="114">
        <v>400</v>
      </c>
      <c r="G878" s="117">
        <v>395</v>
      </c>
      <c r="H878" s="136">
        <f t="shared" si="14"/>
        <v>0.9875</v>
      </c>
    </row>
    <row r="879" spans="1:8" ht="24">
      <c r="A879" s="8"/>
      <c r="B879" s="14"/>
      <c r="C879" s="20" t="s">
        <v>231</v>
      </c>
      <c r="D879" s="24">
        <v>4700</v>
      </c>
      <c r="E879" s="31">
        <v>300</v>
      </c>
      <c r="F879" s="114">
        <v>0</v>
      </c>
      <c r="G879" s="117"/>
      <c r="H879" s="136"/>
    </row>
    <row r="880" spans="1:8" ht="12.75">
      <c r="A880" s="8"/>
      <c r="B880" s="14"/>
      <c r="C880" s="38" t="s">
        <v>80</v>
      </c>
      <c r="D880" s="24">
        <v>4440</v>
      </c>
      <c r="E880" s="31">
        <v>29600</v>
      </c>
      <c r="F880" s="114">
        <v>29444</v>
      </c>
      <c r="G880" s="117">
        <v>29444</v>
      </c>
      <c r="H880" s="136">
        <f t="shared" si="14"/>
        <v>1</v>
      </c>
    </row>
    <row r="881" spans="1:8" ht="12.75">
      <c r="A881" s="142">
        <v>853</v>
      </c>
      <c r="B881" s="72"/>
      <c r="C881" s="73" t="s">
        <v>214</v>
      </c>
      <c r="D881" s="4"/>
      <c r="E881" s="6">
        <f>SUM(E882+E885+E901+E903)</f>
        <v>2160079</v>
      </c>
      <c r="F881" s="6">
        <f>SUM(F882+F885+F901+F903)</f>
        <v>3467694</v>
      </c>
      <c r="G881" s="115">
        <f>SUM(G882+G885+G901+G903)</f>
        <v>3334894.4699999993</v>
      </c>
      <c r="H881" s="134">
        <f t="shared" si="14"/>
        <v>0.9617037922031181</v>
      </c>
    </row>
    <row r="882" spans="1:8" ht="24">
      <c r="A882" s="144"/>
      <c r="B882" s="69" t="s">
        <v>244</v>
      </c>
      <c r="C882" s="83" t="s">
        <v>403</v>
      </c>
      <c r="D882" s="23"/>
      <c r="E882" s="12">
        <f>SUM(E883:E884)</f>
        <v>78254</v>
      </c>
      <c r="F882" s="12">
        <f>SUM(F883:F884)</f>
        <v>78255</v>
      </c>
      <c r="G882" s="116">
        <f>SUM(G883:G884)</f>
        <v>78254.4</v>
      </c>
      <c r="H882" s="135">
        <f t="shared" si="14"/>
        <v>0.9999923327582901</v>
      </c>
    </row>
    <row r="883" spans="1:8" ht="36">
      <c r="A883" s="144"/>
      <c r="B883" s="82"/>
      <c r="C883" s="84" t="s">
        <v>245</v>
      </c>
      <c r="D883" s="24">
        <v>2320</v>
      </c>
      <c r="E883" s="17">
        <v>20714</v>
      </c>
      <c r="F883" s="114">
        <v>20715</v>
      </c>
      <c r="G883" s="117">
        <v>20714.4</v>
      </c>
      <c r="H883" s="136">
        <f t="shared" si="14"/>
        <v>0.9999710354815352</v>
      </c>
    </row>
    <row r="884" spans="1:8" ht="24">
      <c r="A884" s="144"/>
      <c r="B884" s="82"/>
      <c r="C884" s="20" t="s">
        <v>289</v>
      </c>
      <c r="D884" s="24">
        <v>2630</v>
      </c>
      <c r="E884" s="17">
        <v>57540</v>
      </c>
      <c r="F884" s="114">
        <v>57540</v>
      </c>
      <c r="G884" s="117">
        <v>57540</v>
      </c>
      <c r="H884" s="136">
        <f t="shared" si="14"/>
        <v>1</v>
      </c>
    </row>
    <row r="885" spans="1:8" ht="12.75">
      <c r="A885" s="145"/>
      <c r="B885" s="69" t="s">
        <v>106</v>
      </c>
      <c r="C885" s="22" t="s">
        <v>1</v>
      </c>
      <c r="D885" s="23"/>
      <c r="E885" s="12">
        <f>SUM(E886:E900)</f>
        <v>360336</v>
      </c>
      <c r="F885" s="12">
        <f>SUM(F886:F900)</f>
        <v>386336</v>
      </c>
      <c r="G885" s="116">
        <f>SUM(G886:G900)</f>
        <v>357793.6499999999</v>
      </c>
      <c r="H885" s="135">
        <f t="shared" si="14"/>
        <v>0.9261203977884533</v>
      </c>
    </row>
    <row r="886" spans="1:8" ht="12.75">
      <c r="A886" s="145"/>
      <c r="B886" s="82"/>
      <c r="C886" s="132" t="s">
        <v>185</v>
      </c>
      <c r="D886" s="62">
        <v>3020</v>
      </c>
      <c r="E886" s="17"/>
      <c r="F886" s="17">
        <v>600</v>
      </c>
      <c r="G886" s="128">
        <v>588</v>
      </c>
      <c r="H886" s="136">
        <f t="shared" si="14"/>
        <v>0.98</v>
      </c>
    </row>
    <row r="887" spans="1:8" ht="12.75">
      <c r="A887" s="8"/>
      <c r="B887" s="14"/>
      <c r="C887" s="38" t="s">
        <v>27</v>
      </c>
      <c r="D887" s="24">
        <v>4010</v>
      </c>
      <c r="E887" s="7">
        <v>216385</v>
      </c>
      <c r="F887" s="114">
        <v>215445</v>
      </c>
      <c r="G887" s="117">
        <v>189939.86</v>
      </c>
      <c r="H887" s="136">
        <f t="shared" si="14"/>
        <v>0.881616468240154</v>
      </c>
    </row>
    <row r="888" spans="1:8" ht="12.75">
      <c r="A888" s="8"/>
      <c r="B888" s="14"/>
      <c r="C888" s="38" t="s">
        <v>28</v>
      </c>
      <c r="D888" s="24">
        <v>4040</v>
      </c>
      <c r="E888" s="7">
        <v>13681</v>
      </c>
      <c r="F888" s="114">
        <v>14621</v>
      </c>
      <c r="G888" s="117">
        <v>14617.24</v>
      </c>
      <c r="H888" s="136">
        <f t="shared" si="14"/>
        <v>0.9997428356473566</v>
      </c>
    </row>
    <row r="889" spans="1:8" ht="12.75">
      <c r="A889" s="8"/>
      <c r="B889" s="14"/>
      <c r="C889" s="38" t="s">
        <v>29</v>
      </c>
      <c r="D889" s="24">
        <v>4110</v>
      </c>
      <c r="E889" s="7">
        <v>35542</v>
      </c>
      <c r="F889" s="114">
        <v>32134</v>
      </c>
      <c r="G889" s="117">
        <v>31040.02</v>
      </c>
      <c r="H889" s="136">
        <f t="shared" si="14"/>
        <v>0.9659556855666895</v>
      </c>
    </row>
    <row r="890" spans="1:8" ht="12.75">
      <c r="A890" s="8"/>
      <c r="B890" s="14"/>
      <c r="C890" s="38" t="s">
        <v>73</v>
      </c>
      <c r="D890" s="24">
        <v>4120</v>
      </c>
      <c r="E890" s="7">
        <v>5733</v>
      </c>
      <c r="F890" s="114">
        <v>5733</v>
      </c>
      <c r="G890" s="117">
        <v>5343.11</v>
      </c>
      <c r="H890" s="136">
        <f t="shared" si="14"/>
        <v>0.9319919762776905</v>
      </c>
    </row>
    <row r="891" spans="1:8" ht="12.75">
      <c r="A891" s="8"/>
      <c r="B891" s="14"/>
      <c r="C891" s="38" t="s">
        <v>30</v>
      </c>
      <c r="D891" s="24">
        <v>4210</v>
      </c>
      <c r="E891" s="7">
        <v>3000</v>
      </c>
      <c r="F891" s="114">
        <v>2593</v>
      </c>
      <c r="G891" s="117">
        <v>2592.74</v>
      </c>
      <c r="H891" s="136">
        <f t="shared" si="14"/>
        <v>0.9998997300424218</v>
      </c>
    </row>
    <row r="892" spans="1:8" ht="12.75">
      <c r="A892" s="8"/>
      <c r="B892" s="14"/>
      <c r="C892" s="38" t="s">
        <v>31</v>
      </c>
      <c r="D892" s="24">
        <v>4260</v>
      </c>
      <c r="E892" s="7">
        <v>9195</v>
      </c>
      <c r="F892" s="114">
        <v>6195</v>
      </c>
      <c r="G892" s="117">
        <v>5622.46</v>
      </c>
      <c r="H892" s="136">
        <f t="shared" si="14"/>
        <v>0.9075803066989507</v>
      </c>
    </row>
    <row r="893" spans="1:8" ht="12.75">
      <c r="A893" s="8"/>
      <c r="B893" s="14"/>
      <c r="C893" s="38" t="s">
        <v>33</v>
      </c>
      <c r="D893" s="24">
        <v>4300</v>
      </c>
      <c r="E893" s="7">
        <v>10000</v>
      </c>
      <c r="F893" s="114">
        <v>4598</v>
      </c>
      <c r="G893" s="117">
        <v>4034.03</v>
      </c>
      <c r="H893" s="136">
        <f t="shared" si="14"/>
        <v>0.8773444976076555</v>
      </c>
    </row>
    <row r="894" spans="1:8" ht="12.75">
      <c r="A894" s="8"/>
      <c r="B894" s="14"/>
      <c r="C894" s="38" t="s">
        <v>34</v>
      </c>
      <c r="D894" s="24">
        <v>4410</v>
      </c>
      <c r="E894" s="7">
        <v>360</v>
      </c>
      <c r="F894" s="114">
        <v>65</v>
      </c>
      <c r="G894" s="117"/>
      <c r="H894" s="136">
        <f t="shared" si="14"/>
        <v>0</v>
      </c>
    </row>
    <row r="895" spans="1:8" ht="12.75">
      <c r="A895" s="8"/>
      <c r="B895" s="14"/>
      <c r="C895" s="38" t="s">
        <v>155</v>
      </c>
      <c r="D895" s="24">
        <v>4440</v>
      </c>
      <c r="E895" s="7">
        <v>4084</v>
      </c>
      <c r="F895" s="114">
        <v>5239</v>
      </c>
      <c r="G895" s="117">
        <v>5239</v>
      </c>
      <c r="H895" s="136">
        <f t="shared" si="14"/>
        <v>1</v>
      </c>
    </row>
    <row r="896" spans="1:8" ht="24">
      <c r="A896" s="8"/>
      <c r="B896" s="14"/>
      <c r="C896" s="20" t="s">
        <v>414</v>
      </c>
      <c r="D896" s="8">
        <v>4370</v>
      </c>
      <c r="E896" s="7">
        <v>1200</v>
      </c>
      <c r="F896" s="114">
        <v>912</v>
      </c>
      <c r="G896" s="117">
        <v>911.58</v>
      </c>
      <c r="H896" s="136">
        <f t="shared" si="14"/>
        <v>0.9995394736842106</v>
      </c>
    </row>
    <row r="897" spans="1:8" ht="24">
      <c r="A897" s="8"/>
      <c r="B897" s="14"/>
      <c r="C897" s="20" t="s">
        <v>252</v>
      </c>
      <c r="D897" s="24">
        <v>4400</v>
      </c>
      <c r="E897" s="7">
        <v>6373</v>
      </c>
      <c r="F897" s="114">
        <v>7673</v>
      </c>
      <c r="G897" s="117">
        <v>7643.61</v>
      </c>
      <c r="H897" s="136">
        <f aca="true" t="shared" si="15" ref="H897:H988">G897/F897</f>
        <v>0.9961696859116381</v>
      </c>
    </row>
    <row r="898" spans="1:8" ht="24">
      <c r="A898" s="8"/>
      <c r="B898" s="14"/>
      <c r="C898" s="20" t="s">
        <v>231</v>
      </c>
      <c r="D898" s="8">
        <v>4700</v>
      </c>
      <c r="E898" s="7">
        <v>2000</v>
      </c>
      <c r="F898" s="114">
        <v>0</v>
      </c>
      <c r="G898" s="117"/>
      <c r="H898" s="136"/>
    </row>
    <row r="899" spans="1:8" ht="12.75">
      <c r="A899" s="8"/>
      <c r="B899" s="14"/>
      <c r="C899" s="38" t="s">
        <v>238</v>
      </c>
      <c r="D899" s="8">
        <v>4750</v>
      </c>
      <c r="E899" s="7">
        <v>1000</v>
      </c>
      <c r="F899" s="114">
        <v>0</v>
      </c>
      <c r="G899" s="117"/>
      <c r="H899" s="136"/>
    </row>
    <row r="900" spans="1:8" ht="12.75">
      <c r="A900" s="8"/>
      <c r="B900" s="14"/>
      <c r="C900" s="20" t="s">
        <v>178</v>
      </c>
      <c r="D900" s="24">
        <v>4170</v>
      </c>
      <c r="E900" s="7">
        <v>51783</v>
      </c>
      <c r="F900" s="114">
        <v>90528</v>
      </c>
      <c r="G900" s="117">
        <v>90222</v>
      </c>
      <c r="H900" s="136">
        <f t="shared" si="15"/>
        <v>0.996619830328738</v>
      </c>
    </row>
    <row r="901" spans="1:8" ht="12.75">
      <c r="A901" s="8"/>
      <c r="B901" s="19" t="s">
        <v>311</v>
      </c>
      <c r="C901" s="10" t="s">
        <v>312</v>
      </c>
      <c r="D901" s="11"/>
      <c r="E901" s="12">
        <f>SUM(E902)</f>
        <v>1250000</v>
      </c>
      <c r="F901" s="12">
        <f>SUM(F902)</f>
        <v>1250000</v>
      </c>
      <c r="G901" s="116">
        <f>SUM(G902)</f>
        <v>1250000</v>
      </c>
      <c r="H901" s="135">
        <f t="shared" si="15"/>
        <v>1</v>
      </c>
    </row>
    <row r="902" spans="1:8" ht="36">
      <c r="A902" s="8"/>
      <c r="B902" s="14"/>
      <c r="C902" s="84" t="s">
        <v>313</v>
      </c>
      <c r="D902" s="24">
        <v>2320</v>
      </c>
      <c r="E902" s="31">
        <v>1250000</v>
      </c>
      <c r="F902" s="114">
        <v>1250000</v>
      </c>
      <c r="G902" s="117">
        <v>1250000</v>
      </c>
      <c r="H902" s="136">
        <f t="shared" si="15"/>
        <v>1</v>
      </c>
    </row>
    <row r="903" spans="1:8" ht="12.75">
      <c r="A903" s="8"/>
      <c r="B903" s="19" t="s">
        <v>239</v>
      </c>
      <c r="C903" s="74" t="s">
        <v>40</v>
      </c>
      <c r="D903" s="11"/>
      <c r="E903" s="12">
        <f>SUM(E904:E967)</f>
        <v>471489</v>
      </c>
      <c r="F903" s="12">
        <f>SUM(F904:F967)</f>
        <v>1753103</v>
      </c>
      <c r="G903" s="116">
        <f>SUM(G904:G967)</f>
        <v>1648846.4199999995</v>
      </c>
      <c r="H903" s="135">
        <f t="shared" si="15"/>
        <v>0.9405302597736696</v>
      </c>
    </row>
    <row r="904" spans="1:8" ht="12.75">
      <c r="A904" s="8"/>
      <c r="B904" s="14"/>
      <c r="C904" s="38" t="s">
        <v>181</v>
      </c>
      <c r="D904" s="36">
        <v>3020</v>
      </c>
      <c r="E904" s="25">
        <v>200</v>
      </c>
      <c r="F904" s="114">
        <v>1193</v>
      </c>
      <c r="G904" s="117">
        <v>872.86</v>
      </c>
      <c r="H904" s="136">
        <f t="shared" si="15"/>
        <v>0.7316512992455994</v>
      </c>
    </row>
    <row r="905" spans="1:8" ht="12.75">
      <c r="A905" s="8"/>
      <c r="B905" s="14"/>
      <c r="C905" s="38" t="s">
        <v>139</v>
      </c>
      <c r="D905" s="24">
        <v>4010</v>
      </c>
      <c r="E905" s="25">
        <v>106212</v>
      </c>
      <c r="F905" s="114">
        <v>108493</v>
      </c>
      <c r="G905" s="117">
        <v>108493</v>
      </c>
      <c r="H905" s="136">
        <f t="shared" si="15"/>
        <v>1</v>
      </c>
    </row>
    <row r="906" spans="1:8" ht="12.75">
      <c r="A906" s="8"/>
      <c r="B906" s="14"/>
      <c r="C906" s="38" t="s">
        <v>28</v>
      </c>
      <c r="D906" s="24">
        <v>4040</v>
      </c>
      <c r="E906" s="25">
        <v>8527</v>
      </c>
      <c r="F906" s="114">
        <v>8425</v>
      </c>
      <c r="G906" s="117">
        <v>8424.89</v>
      </c>
      <c r="H906" s="136">
        <f t="shared" si="15"/>
        <v>0.9999869436201779</v>
      </c>
    </row>
    <row r="907" spans="1:8" ht="12.75">
      <c r="A907" s="8"/>
      <c r="B907" s="14"/>
      <c r="C907" s="38" t="s">
        <v>140</v>
      </c>
      <c r="D907" s="24">
        <v>4110</v>
      </c>
      <c r="E907" s="25">
        <v>19474</v>
      </c>
      <c r="F907" s="114">
        <v>19712</v>
      </c>
      <c r="G907" s="117">
        <v>19508.22</v>
      </c>
      <c r="H907" s="136">
        <f t="shared" si="15"/>
        <v>0.9896621347402598</v>
      </c>
    </row>
    <row r="908" spans="1:8" ht="12.75">
      <c r="A908" s="8"/>
      <c r="B908" s="14"/>
      <c r="C908" s="38" t="s">
        <v>156</v>
      </c>
      <c r="D908" s="24">
        <v>4120</v>
      </c>
      <c r="E908" s="25">
        <v>2897</v>
      </c>
      <c r="F908" s="114">
        <v>2932</v>
      </c>
      <c r="G908" s="117">
        <v>2202.79</v>
      </c>
      <c r="H908" s="136">
        <f t="shared" si="15"/>
        <v>0.7512926330150068</v>
      </c>
    </row>
    <row r="909" spans="1:8" ht="12.75">
      <c r="A909" s="8"/>
      <c r="B909" s="14"/>
      <c r="C909" s="38" t="s">
        <v>178</v>
      </c>
      <c r="D909" s="24">
        <v>4170</v>
      </c>
      <c r="E909" s="25">
        <v>3500</v>
      </c>
      <c r="F909" s="114">
        <v>4500</v>
      </c>
      <c r="G909" s="117">
        <v>4161</v>
      </c>
      <c r="H909" s="136">
        <f t="shared" si="15"/>
        <v>0.9246666666666666</v>
      </c>
    </row>
    <row r="910" spans="1:8" ht="12.75">
      <c r="A910" s="8"/>
      <c r="B910" s="14"/>
      <c r="C910" s="38" t="s">
        <v>61</v>
      </c>
      <c r="D910" s="24">
        <v>4210</v>
      </c>
      <c r="E910" s="25">
        <v>13865</v>
      </c>
      <c r="F910" s="114">
        <v>6440</v>
      </c>
      <c r="G910" s="117">
        <v>6439.99</v>
      </c>
      <c r="H910" s="136">
        <f t="shared" si="15"/>
        <v>0.9999984472049689</v>
      </c>
    </row>
    <row r="911" spans="1:8" ht="12.75">
      <c r="A911" s="8"/>
      <c r="B911" s="14"/>
      <c r="C911" s="38" t="s">
        <v>15</v>
      </c>
      <c r="D911" s="24">
        <v>4280</v>
      </c>
      <c r="E911" s="25">
        <v>210</v>
      </c>
      <c r="F911" s="114">
        <v>230</v>
      </c>
      <c r="G911" s="117">
        <v>230</v>
      </c>
      <c r="H911" s="136">
        <f t="shared" si="15"/>
        <v>1</v>
      </c>
    </row>
    <row r="912" spans="1:8" ht="12.75">
      <c r="A912" s="8"/>
      <c r="B912" s="14"/>
      <c r="C912" s="38" t="s">
        <v>33</v>
      </c>
      <c r="D912" s="24">
        <v>4300</v>
      </c>
      <c r="E912" s="25">
        <v>5000</v>
      </c>
      <c r="F912" s="114">
        <v>4163</v>
      </c>
      <c r="G912" s="117">
        <v>4162.49</v>
      </c>
      <c r="H912" s="136">
        <f t="shared" si="15"/>
        <v>0.9998774921931299</v>
      </c>
    </row>
    <row r="913" spans="1:8" ht="24">
      <c r="A913" s="8"/>
      <c r="B913" s="14"/>
      <c r="C913" s="20" t="s">
        <v>414</v>
      </c>
      <c r="D913" s="8">
        <v>4370</v>
      </c>
      <c r="E913" s="25">
        <v>3000</v>
      </c>
      <c r="F913" s="114">
        <v>2139</v>
      </c>
      <c r="G913" s="117">
        <v>1984.4</v>
      </c>
      <c r="H913" s="136">
        <f t="shared" si="15"/>
        <v>0.9277232351566153</v>
      </c>
    </row>
    <row r="914" spans="1:8" ht="12.75">
      <c r="A914" s="8"/>
      <c r="B914" s="14"/>
      <c r="C914" s="63" t="s">
        <v>34</v>
      </c>
      <c r="D914" s="24">
        <v>4410</v>
      </c>
      <c r="E914" s="25">
        <v>300</v>
      </c>
      <c r="F914" s="114">
        <v>400</v>
      </c>
      <c r="G914" s="117">
        <v>400</v>
      </c>
      <c r="H914" s="136">
        <f t="shared" si="15"/>
        <v>1</v>
      </c>
    </row>
    <row r="915" spans="1:8" ht="12.75">
      <c r="A915" s="8"/>
      <c r="B915" s="14"/>
      <c r="C915" s="38" t="s">
        <v>80</v>
      </c>
      <c r="D915" s="24">
        <v>4440</v>
      </c>
      <c r="E915" s="25">
        <v>3300</v>
      </c>
      <c r="F915" s="114">
        <v>2882</v>
      </c>
      <c r="G915" s="117">
        <v>2882</v>
      </c>
      <c r="H915" s="136">
        <f t="shared" si="15"/>
        <v>1</v>
      </c>
    </row>
    <row r="916" spans="1:8" ht="12.75">
      <c r="A916" s="8"/>
      <c r="B916" s="14"/>
      <c r="C916" s="38" t="s">
        <v>224</v>
      </c>
      <c r="D916" s="24">
        <v>4610</v>
      </c>
      <c r="E916" s="25"/>
      <c r="F916" s="114">
        <v>1230</v>
      </c>
      <c r="G916" s="117">
        <v>294.5</v>
      </c>
      <c r="H916" s="136">
        <f t="shared" si="15"/>
        <v>0.2394308943089431</v>
      </c>
    </row>
    <row r="917" spans="1:8" ht="24">
      <c r="A917" s="8"/>
      <c r="B917" s="14"/>
      <c r="C917" s="20" t="s">
        <v>231</v>
      </c>
      <c r="D917" s="8">
        <v>4700</v>
      </c>
      <c r="E917" s="25">
        <v>1200</v>
      </c>
      <c r="F917" s="114">
        <v>230</v>
      </c>
      <c r="G917" s="117">
        <v>230</v>
      </c>
      <c r="H917" s="136">
        <f t="shared" si="15"/>
        <v>1</v>
      </c>
    </row>
    <row r="918" spans="1:8" ht="12.75">
      <c r="A918" s="8"/>
      <c r="B918" s="14"/>
      <c r="C918" s="38" t="s">
        <v>237</v>
      </c>
      <c r="D918" s="8">
        <v>4740</v>
      </c>
      <c r="E918" s="25">
        <v>600</v>
      </c>
      <c r="F918" s="114">
        <v>600</v>
      </c>
      <c r="G918" s="117">
        <v>600</v>
      </c>
      <c r="H918" s="136">
        <f t="shared" si="15"/>
        <v>1</v>
      </c>
    </row>
    <row r="919" spans="1:8" ht="12.75">
      <c r="A919" s="8"/>
      <c r="B919" s="14"/>
      <c r="C919" s="38" t="s">
        <v>238</v>
      </c>
      <c r="D919" s="8">
        <v>4750</v>
      </c>
      <c r="E919" s="25">
        <v>7000</v>
      </c>
      <c r="F919" s="114">
        <v>8270</v>
      </c>
      <c r="G919" s="117">
        <v>8269.99</v>
      </c>
      <c r="H919" s="136">
        <f t="shared" si="15"/>
        <v>0.9999987908101572</v>
      </c>
    </row>
    <row r="920" spans="1:8" ht="24">
      <c r="A920" s="8"/>
      <c r="B920" s="14"/>
      <c r="C920" s="20" t="s">
        <v>436</v>
      </c>
      <c r="D920" s="8">
        <v>6060</v>
      </c>
      <c r="E920" s="25"/>
      <c r="F920" s="114">
        <v>6000</v>
      </c>
      <c r="G920" s="117">
        <v>5990</v>
      </c>
      <c r="H920" s="136">
        <f t="shared" si="15"/>
        <v>0.9983333333333333</v>
      </c>
    </row>
    <row r="921" spans="1:8" ht="12.75">
      <c r="A921" s="8"/>
      <c r="B921" s="14"/>
      <c r="C921" s="38" t="s">
        <v>181</v>
      </c>
      <c r="D921" s="36">
        <v>3027</v>
      </c>
      <c r="E921" s="25"/>
      <c r="F921" s="114">
        <v>3274</v>
      </c>
      <c r="G921" s="117">
        <v>2784.03</v>
      </c>
      <c r="H921" s="136">
        <f t="shared" si="15"/>
        <v>0.8503451435552841</v>
      </c>
    </row>
    <row r="922" spans="1:8" ht="12.75">
      <c r="A922" s="8"/>
      <c r="B922" s="14"/>
      <c r="C922" s="38" t="s">
        <v>181</v>
      </c>
      <c r="D922" s="36">
        <v>3029</v>
      </c>
      <c r="E922" s="25"/>
      <c r="F922" s="114">
        <v>27</v>
      </c>
      <c r="G922" s="117">
        <v>23.69</v>
      </c>
      <c r="H922" s="136">
        <f t="shared" si="15"/>
        <v>0.8774074074074074</v>
      </c>
    </row>
    <row r="923" spans="1:8" ht="12.75">
      <c r="A923" s="8"/>
      <c r="B923" s="14"/>
      <c r="C923" s="38" t="s">
        <v>103</v>
      </c>
      <c r="D923" s="8">
        <v>3119</v>
      </c>
      <c r="E923" s="7" t="s">
        <v>110</v>
      </c>
      <c r="F923" s="114">
        <v>88949</v>
      </c>
      <c r="G923" s="117">
        <v>84241.59</v>
      </c>
      <c r="H923" s="136">
        <f t="shared" si="15"/>
        <v>0.9470774263904035</v>
      </c>
    </row>
    <row r="924" spans="1:8" ht="12.75">
      <c r="A924" s="8"/>
      <c r="B924" s="14"/>
      <c r="C924" s="38" t="s">
        <v>27</v>
      </c>
      <c r="D924" s="8">
        <v>4017</v>
      </c>
      <c r="E924" s="7"/>
      <c r="F924" s="114">
        <v>195067</v>
      </c>
      <c r="G924" s="117">
        <v>189508.82</v>
      </c>
      <c r="H924" s="136">
        <f t="shared" si="15"/>
        <v>0.9715063029625719</v>
      </c>
    </row>
    <row r="925" spans="1:8" ht="12.75">
      <c r="A925" s="8"/>
      <c r="B925" s="14"/>
      <c r="C925" s="38" t="s">
        <v>27</v>
      </c>
      <c r="D925" s="8">
        <v>4018</v>
      </c>
      <c r="E925" s="7">
        <v>15621</v>
      </c>
      <c r="F925" s="114"/>
      <c r="G925" s="117"/>
      <c r="H925" s="136"/>
    </row>
    <row r="926" spans="1:8" ht="12.75">
      <c r="A926" s="8"/>
      <c r="B926" s="14"/>
      <c r="C926" s="38" t="s">
        <v>27</v>
      </c>
      <c r="D926" s="8">
        <v>4019</v>
      </c>
      <c r="E926" s="7">
        <v>1466</v>
      </c>
      <c r="F926" s="114">
        <v>9283</v>
      </c>
      <c r="G926" s="117">
        <v>8751.35</v>
      </c>
      <c r="H926" s="136">
        <f t="shared" si="15"/>
        <v>0.9427286437574061</v>
      </c>
    </row>
    <row r="927" spans="1:8" ht="12.75">
      <c r="A927" s="8"/>
      <c r="B927" s="14"/>
      <c r="C927" s="38" t="s">
        <v>28</v>
      </c>
      <c r="D927" s="8">
        <v>4047</v>
      </c>
      <c r="E927" s="7"/>
      <c r="F927" s="114">
        <v>7661</v>
      </c>
      <c r="G927" s="117">
        <v>7657.46</v>
      </c>
      <c r="H927" s="136">
        <f t="shared" si="15"/>
        <v>0.9995379193316799</v>
      </c>
    </row>
    <row r="928" spans="1:8" ht="12.75">
      <c r="A928" s="8"/>
      <c r="B928" s="14"/>
      <c r="C928" s="38" t="s">
        <v>28</v>
      </c>
      <c r="D928" s="8">
        <v>4049</v>
      </c>
      <c r="E928" s="7"/>
      <c r="F928" s="114">
        <v>195</v>
      </c>
      <c r="G928" s="117">
        <v>194.48</v>
      </c>
      <c r="H928" s="136">
        <f t="shared" si="15"/>
        <v>0.9973333333333333</v>
      </c>
    </row>
    <row r="929" spans="1:8" ht="12.75">
      <c r="A929" s="8"/>
      <c r="B929" s="14"/>
      <c r="C929" s="38" t="s">
        <v>29</v>
      </c>
      <c r="D929" s="8">
        <v>4117</v>
      </c>
      <c r="E929" s="7"/>
      <c r="F929" s="114">
        <v>81290</v>
      </c>
      <c r="G929" s="117">
        <v>76716.96</v>
      </c>
      <c r="H929" s="136">
        <f t="shared" si="15"/>
        <v>0.9437441259687539</v>
      </c>
    </row>
    <row r="930" spans="1:8" ht="12.75">
      <c r="A930" s="8"/>
      <c r="B930" s="14"/>
      <c r="C930" s="38" t="s">
        <v>29</v>
      </c>
      <c r="D930" s="8">
        <v>4118</v>
      </c>
      <c r="E930" s="7">
        <v>23606</v>
      </c>
      <c r="F930" s="114"/>
      <c r="G930" s="117"/>
      <c r="H930" s="136"/>
    </row>
    <row r="931" spans="1:8" ht="12.75">
      <c r="A931" s="8"/>
      <c r="B931" s="14"/>
      <c r="C931" s="38" t="s">
        <v>29</v>
      </c>
      <c r="D931" s="8">
        <v>4119</v>
      </c>
      <c r="E931" s="7">
        <v>1217</v>
      </c>
      <c r="F931" s="114">
        <v>4861</v>
      </c>
      <c r="G931" s="117">
        <v>4573.45</v>
      </c>
      <c r="H931" s="136">
        <f t="shared" si="15"/>
        <v>0.9408455050401152</v>
      </c>
    </row>
    <row r="932" spans="1:8" ht="12.75">
      <c r="A932" s="8"/>
      <c r="B932" s="14"/>
      <c r="C932" s="38" t="s">
        <v>73</v>
      </c>
      <c r="D932" s="8">
        <v>4127</v>
      </c>
      <c r="E932" s="7"/>
      <c r="F932" s="114">
        <v>12272</v>
      </c>
      <c r="G932" s="117">
        <v>10947.37</v>
      </c>
      <c r="H932" s="136">
        <f t="shared" si="15"/>
        <v>0.8920607887874837</v>
      </c>
    </row>
    <row r="933" spans="1:8" ht="12.75">
      <c r="A933" s="8"/>
      <c r="B933" s="14"/>
      <c r="C933" s="38" t="s">
        <v>73</v>
      </c>
      <c r="D933" s="8">
        <v>4128</v>
      </c>
      <c r="E933" s="7">
        <v>3809</v>
      </c>
      <c r="F933" s="114"/>
      <c r="G933" s="117"/>
      <c r="H933" s="136"/>
    </row>
    <row r="934" spans="1:8" ht="12.75">
      <c r="A934" s="8"/>
      <c r="B934" s="14"/>
      <c r="C934" s="38" t="s">
        <v>73</v>
      </c>
      <c r="D934" s="8">
        <v>4129</v>
      </c>
      <c r="E934" s="7">
        <v>198</v>
      </c>
      <c r="F934" s="114">
        <v>752</v>
      </c>
      <c r="G934" s="117">
        <v>669.12</v>
      </c>
      <c r="H934" s="136">
        <f t="shared" si="15"/>
        <v>0.8897872340425532</v>
      </c>
    </row>
    <row r="935" spans="1:8" ht="12.75">
      <c r="A935" s="8"/>
      <c r="B935" s="14"/>
      <c r="C935" s="38" t="s">
        <v>98</v>
      </c>
      <c r="D935" s="8">
        <v>4137</v>
      </c>
      <c r="E935" s="7"/>
      <c r="F935" s="114">
        <v>1951</v>
      </c>
      <c r="G935" s="117"/>
      <c r="H935" s="136">
        <f t="shared" si="15"/>
        <v>0</v>
      </c>
    </row>
    <row r="936" spans="1:8" ht="12.75">
      <c r="A936" s="8"/>
      <c r="B936" s="14"/>
      <c r="C936" s="38" t="s">
        <v>98</v>
      </c>
      <c r="D936" s="8">
        <v>4139</v>
      </c>
      <c r="E936" s="7"/>
      <c r="F936" s="114">
        <v>49</v>
      </c>
      <c r="G936" s="117"/>
      <c r="H936" s="136">
        <f t="shared" si="15"/>
        <v>0</v>
      </c>
    </row>
    <row r="937" spans="1:8" ht="12.75">
      <c r="A937" s="8"/>
      <c r="B937" s="14"/>
      <c r="C937" s="38" t="s">
        <v>178</v>
      </c>
      <c r="D937" s="8">
        <v>4177</v>
      </c>
      <c r="E937" s="7"/>
      <c r="F937" s="114">
        <v>413939</v>
      </c>
      <c r="G937" s="117">
        <v>403864.4</v>
      </c>
      <c r="H937" s="136">
        <f t="shared" si="15"/>
        <v>0.9756616313031631</v>
      </c>
    </row>
    <row r="938" spans="1:8" ht="12.75">
      <c r="A938" s="8"/>
      <c r="B938" s="14"/>
      <c r="C938" s="38" t="s">
        <v>178</v>
      </c>
      <c r="D938" s="8">
        <v>4178</v>
      </c>
      <c r="E938" s="7">
        <v>150237</v>
      </c>
      <c r="F938" s="114"/>
      <c r="G938" s="117"/>
      <c r="H938" s="136"/>
    </row>
    <row r="939" spans="1:8" ht="12.75">
      <c r="A939" s="8"/>
      <c r="B939" s="14"/>
      <c r="C939" s="38" t="s">
        <v>178</v>
      </c>
      <c r="D939" s="8">
        <v>4179</v>
      </c>
      <c r="E939" s="7">
        <v>7755</v>
      </c>
      <c r="F939" s="114">
        <v>29960</v>
      </c>
      <c r="G939" s="117">
        <v>29453.23</v>
      </c>
      <c r="H939" s="136">
        <f t="shared" si="15"/>
        <v>0.9830851134846462</v>
      </c>
    </row>
    <row r="940" spans="1:8" ht="12.75">
      <c r="A940" s="8"/>
      <c r="B940" s="14"/>
      <c r="C940" s="38" t="s">
        <v>61</v>
      </c>
      <c r="D940" s="8">
        <v>4217</v>
      </c>
      <c r="E940" s="7"/>
      <c r="F940" s="114">
        <v>139267</v>
      </c>
      <c r="G940" s="117">
        <v>129405.46</v>
      </c>
      <c r="H940" s="136">
        <f t="shared" si="15"/>
        <v>0.9291896859988368</v>
      </c>
    </row>
    <row r="941" spans="1:8" ht="12.75">
      <c r="A941" s="8"/>
      <c r="B941" s="14"/>
      <c r="C941" s="38" t="s">
        <v>61</v>
      </c>
      <c r="D941" s="8">
        <v>4218</v>
      </c>
      <c r="E941" s="7">
        <v>12107</v>
      </c>
      <c r="F941" s="114"/>
      <c r="G941" s="117"/>
      <c r="H941" s="136"/>
    </row>
    <row r="942" spans="1:8" ht="12.75">
      <c r="A942" s="8"/>
      <c r="B942" s="14"/>
      <c r="C942" s="38" t="s">
        <v>61</v>
      </c>
      <c r="D942" s="8">
        <v>4219</v>
      </c>
      <c r="E942" s="7">
        <v>1449</v>
      </c>
      <c r="F942" s="114">
        <v>13989</v>
      </c>
      <c r="G942" s="117">
        <v>12328.91</v>
      </c>
      <c r="H942" s="136">
        <f t="shared" si="15"/>
        <v>0.8813289012795767</v>
      </c>
    </row>
    <row r="943" spans="1:8" ht="12.75">
      <c r="A943" s="8"/>
      <c r="B943" s="14"/>
      <c r="C943" s="38" t="s">
        <v>305</v>
      </c>
      <c r="D943" s="8">
        <v>4227</v>
      </c>
      <c r="E943" s="7"/>
      <c r="F943" s="114">
        <v>54458</v>
      </c>
      <c r="G943" s="117">
        <v>41065.18</v>
      </c>
      <c r="H943" s="136">
        <f t="shared" si="15"/>
        <v>0.7540706599581328</v>
      </c>
    </row>
    <row r="944" spans="1:8" ht="12.75">
      <c r="A944" s="8"/>
      <c r="B944" s="14"/>
      <c r="C944" s="38" t="s">
        <v>305</v>
      </c>
      <c r="D944" s="8">
        <v>4228</v>
      </c>
      <c r="E944" s="7">
        <v>17190</v>
      </c>
      <c r="F944" s="114"/>
      <c r="G944" s="117"/>
      <c r="H944" s="136"/>
    </row>
    <row r="945" spans="1:8" ht="12.75">
      <c r="A945" s="8"/>
      <c r="B945" s="14"/>
      <c r="C945" s="38" t="s">
        <v>305</v>
      </c>
      <c r="D945" s="8">
        <v>4229</v>
      </c>
      <c r="E945" s="7">
        <v>3210</v>
      </c>
      <c r="F945" s="114">
        <v>4140</v>
      </c>
      <c r="G945" s="117">
        <v>3276.06</v>
      </c>
      <c r="H945" s="136">
        <f t="shared" si="15"/>
        <v>0.7913188405797101</v>
      </c>
    </row>
    <row r="946" spans="1:8" ht="12.75">
      <c r="A946" s="8"/>
      <c r="B946" s="14"/>
      <c r="C946" s="38" t="s">
        <v>404</v>
      </c>
      <c r="D946" s="8">
        <v>4247</v>
      </c>
      <c r="E946" s="7"/>
      <c r="F946" s="114">
        <v>87118</v>
      </c>
      <c r="G946" s="117">
        <v>80666.99</v>
      </c>
      <c r="H946" s="136">
        <f t="shared" si="15"/>
        <v>0.9259508941894902</v>
      </c>
    </row>
    <row r="947" spans="1:8" ht="12.75">
      <c r="A947" s="8"/>
      <c r="B947" s="14"/>
      <c r="C947" s="38" t="s">
        <v>404</v>
      </c>
      <c r="D947" s="8">
        <v>4248</v>
      </c>
      <c r="E947" s="7">
        <v>1062</v>
      </c>
      <c r="F947" s="114"/>
      <c r="G947" s="117"/>
      <c r="H947" s="136"/>
    </row>
    <row r="948" spans="1:8" ht="12.75">
      <c r="A948" s="8"/>
      <c r="B948" s="14"/>
      <c r="C948" s="38" t="s">
        <v>404</v>
      </c>
      <c r="D948" s="8">
        <v>4249</v>
      </c>
      <c r="E948" s="7">
        <v>188</v>
      </c>
      <c r="F948" s="114">
        <v>16267</v>
      </c>
      <c r="G948" s="117">
        <v>13640.4</v>
      </c>
      <c r="H948" s="136">
        <f t="shared" si="15"/>
        <v>0.8385319972951374</v>
      </c>
    </row>
    <row r="949" spans="1:8" ht="12.75">
      <c r="A949" s="8"/>
      <c r="B949" s="14"/>
      <c r="C949" s="38" t="s">
        <v>31</v>
      </c>
      <c r="D949" s="8">
        <v>4267</v>
      </c>
      <c r="E949" s="7"/>
      <c r="F949" s="114">
        <v>1951</v>
      </c>
      <c r="G949" s="117">
        <v>1950.46</v>
      </c>
      <c r="H949" s="136">
        <f t="shared" si="15"/>
        <v>0.999723218862122</v>
      </c>
    </row>
    <row r="950" spans="1:8" ht="12.75">
      <c r="A950" s="8"/>
      <c r="B950" s="14"/>
      <c r="C950" s="38" t="s">
        <v>31</v>
      </c>
      <c r="D950" s="8">
        <v>4269</v>
      </c>
      <c r="E950" s="7"/>
      <c r="F950" s="114">
        <v>50</v>
      </c>
      <c r="G950" s="117">
        <v>49.54</v>
      </c>
      <c r="H950" s="136">
        <f t="shared" si="15"/>
        <v>0.9908</v>
      </c>
    </row>
    <row r="951" spans="1:8" ht="12.75">
      <c r="A951" s="8"/>
      <c r="B951" s="14"/>
      <c r="C951" s="38" t="s">
        <v>32</v>
      </c>
      <c r="D951" s="8">
        <v>4279</v>
      </c>
      <c r="E951" s="7"/>
      <c r="F951" s="114">
        <v>4218</v>
      </c>
      <c r="G951" s="117">
        <v>4217.6</v>
      </c>
      <c r="H951" s="136">
        <f t="shared" si="15"/>
        <v>0.999905168326221</v>
      </c>
    </row>
    <row r="952" spans="1:8" ht="12.75">
      <c r="A952" s="8"/>
      <c r="B952" s="14"/>
      <c r="C952" s="38" t="s">
        <v>15</v>
      </c>
      <c r="D952" s="8">
        <v>4287</v>
      </c>
      <c r="E952" s="7"/>
      <c r="F952" s="114">
        <v>328</v>
      </c>
      <c r="G952" s="117">
        <v>219.84</v>
      </c>
      <c r="H952" s="136">
        <f t="shared" si="15"/>
        <v>0.6702439024390244</v>
      </c>
    </row>
    <row r="953" spans="1:8" ht="12.75">
      <c r="A953" s="8"/>
      <c r="B953" s="14"/>
      <c r="C953" s="38" t="s">
        <v>15</v>
      </c>
      <c r="D953" s="8">
        <v>4289</v>
      </c>
      <c r="E953" s="7"/>
      <c r="F953" s="114">
        <v>32</v>
      </c>
      <c r="G953" s="117">
        <v>21.16</v>
      </c>
      <c r="H953" s="136">
        <f t="shared" si="15"/>
        <v>0.66125</v>
      </c>
    </row>
    <row r="954" spans="1:8" ht="12.75">
      <c r="A954" s="8"/>
      <c r="B954" s="14"/>
      <c r="C954" s="38" t="s">
        <v>33</v>
      </c>
      <c r="D954" s="8">
        <v>4307</v>
      </c>
      <c r="E954" s="7"/>
      <c r="F954" s="114">
        <v>357684</v>
      </c>
      <c r="G954" s="117">
        <v>323130.21</v>
      </c>
      <c r="H954" s="136">
        <f t="shared" si="15"/>
        <v>0.903395762740296</v>
      </c>
    </row>
    <row r="955" spans="1:8" ht="12.75">
      <c r="A955" s="8"/>
      <c r="B955" s="14"/>
      <c r="C955" s="38" t="s">
        <v>33</v>
      </c>
      <c r="D955" s="8">
        <v>4308</v>
      </c>
      <c r="E955" s="7">
        <v>35742</v>
      </c>
      <c r="F955" s="114"/>
      <c r="G955" s="117"/>
      <c r="H955" s="136"/>
    </row>
    <row r="956" spans="1:8" ht="12.75">
      <c r="A956" s="8"/>
      <c r="B956" s="14"/>
      <c r="C956" s="38" t="s">
        <v>33</v>
      </c>
      <c r="D956" s="8">
        <v>4309</v>
      </c>
      <c r="E956" s="7">
        <v>8277</v>
      </c>
      <c r="F956" s="114">
        <v>18583</v>
      </c>
      <c r="G956" s="117">
        <v>17528.83</v>
      </c>
      <c r="H956" s="136">
        <f t="shared" si="15"/>
        <v>0.9432723456922995</v>
      </c>
    </row>
    <row r="957" spans="1:8" ht="24">
      <c r="A957" s="8"/>
      <c r="B957" s="14"/>
      <c r="C957" s="20" t="s">
        <v>413</v>
      </c>
      <c r="D957" s="8">
        <v>4367</v>
      </c>
      <c r="E957" s="7"/>
      <c r="F957" s="114">
        <v>1463</v>
      </c>
      <c r="G957" s="117">
        <v>1462.77</v>
      </c>
      <c r="H957" s="136">
        <f t="shared" si="15"/>
        <v>0.9998427887901572</v>
      </c>
    </row>
    <row r="958" spans="1:8" ht="24">
      <c r="A958" s="8"/>
      <c r="B958" s="14"/>
      <c r="C958" s="20" t="s">
        <v>413</v>
      </c>
      <c r="D958" s="8">
        <v>4369</v>
      </c>
      <c r="E958" s="7"/>
      <c r="F958" s="114">
        <v>38</v>
      </c>
      <c r="G958" s="117">
        <v>37.15</v>
      </c>
      <c r="H958" s="136">
        <f t="shared" si="15"/>
        <v>0.9776315789473684</v>
      </c>
    </row>
    <row r="959" spans="1:8" ht="12.75">
      <c r="A959" s="8"/>
      <c r="B959" s="14"/>
      <c r="C959" s="38" t="s">
        <v>34</v>
      </c>
      <c r="D959" s="8">
        <v>4418</v>
      </c>
      <c r="E959" s="7">
        <v>1584</v>
      </c>
      <c r="F959" s="114"/>
      <c r="G959" s="117"/>
      <c r="H959" s="136"/>
    </row>
    <row r="960" spans="1:8" ht="12.75">
      <c r="A960" s="8"/>
      <c r="B960" s="14"/>
      <c r="C960" s="38" t="s">
        <v>34</v>
      </c>
      <c r="D960" s="8">
        <v>4419</v>
      </c>
      <c r="E960" s="7">
        <v>86</v>
      </c>
      <c r="F960" s="114"/>
      <c r="G960" s="117"/>
      <c r="H960" s="136"/>
    </row>
    <row r="961" spans="1:8" ht="12.75">
      <c r="A961" s="8"/>
      <c r="B961" s="14"/>
      <c r="C961" s="38" t="s">
        <v>35</v>
      </c>
      <c r="D961" s="8">
        <v>4437</v>
      </c>
      <c r="E961" s="7"/>
      <c r="F961" s="114">
        <v>16654</v>
      </c>
      <c r="G961" s="117">
        <v>16209.56</v>
      </c>
      <c r="H961" s="136">
        <f t="shared" si="15"/>
        <v>0.9733133181217725</v>
      </c>
    </row>
    <row r="962" spans="1:8" ht="12.75">
      <c r="A962" s="8"/>
      <c r="B962" s="14"/>
      <c r="C962" s="38" t="s">
        <v>35</v>
      </c>
      <c r="D962" s="8">
        <v>4438</v>
      </c>
      <c r="E962" s="7">
        <v>11269</v>
      </c>
      <c r="F962" s="114"/>
      <c r="G962" s="117"/>
      <c r="H962" s="136"/>
    </row>
    <row r="963" spans="1:8" ht="12.75">
      <c r="A963" s="8"/>
      <c r="B963" s="14"/>
      <c r="C963" s="38" t="s">
        <v>35</v>
      </c>
      <c r="D963" s="8">
        <v>4439</v>
      </c>
      <c r="E963" s="7">
        <v>131</v>
      </c>
      <c r="F963" s="114">
        <v>1151</v>
      </c>
      <c r="G963" s="117">
        <v>1100.44</v>
      </c>
      <c r="H963" s="136">
        <f t="shared" si="15"/>
        <v>0.9560729800173763</v>
      </c>
    </row>
    <row r="964" spans="1:8" ht="12.75">
      <c r="A964" s="8"/>
      <c r="B964" s="14"/>
      <c r="C964" s="38" t="s">
        <v>237</v>
      </c>
      <c r="D964" s="8">
        <v>4747</v>
      </c>
      <c r="E964" s="7"/>
      <c r="F964" s="114">
        <v>992</v>
      </c>
      <c r="G964" s="117">
        <v>909.27</v>
      </c>
      <c r="H964" s="136">
        <f t="shared" si="15"/>
        <v>0.9166028225806452</v>
      </c>
    </row>
    <row r="965" spans="1:8" ht="12.75">
      <c r="A965" s="8"/>
      <c r="B965" s="14"/>
      <c r="C965" s="38" t="s">
        <v>237</v>
      </c>
      <c r="D965" s="8">
        <v>4749</v>
      </c>
      <c r="E965" s="7"/>
      <c r="F965" s="114">
        <v>49</v>
      </c>
      <c r="G965" s="117">
        <v>40.72</v>
      </c>
      <c r="H965" s="136">
        <f t="shared" si="15"/>
        <v>0.8310204081632653</v>
      </c>
    </row>
    <row r="966" spans="1:8" ht="12.75">
      <c r="A966" s="8"/>
      <c r="B966" s="14"/>
      <c r="C966" s="38" t="s">
        <v>238</v>
      </c>
      <c r="D966" s="8">
        <v>4757</v>
      </c>
      <c r="E966" s="7"/>
      <c r="F966" s="114">
        <v>6773</v>
      </c>
      <c r="G966" s="117">
        <v>6546.89</v>
      </c>
      <c r="H966" s="136">
        <f t="shared" si="15"/>
        <v>0.9666159751956298</v>
      </c>
    </row>
    <row r="967" spans="1:8" ht="12.75">
      <c r="A967" s="8"/>
      <c r="B967" s="14"/>
      <c r="C967" s="38" t="s">
        <v>238</v>
      </c>
      <c r="D967" s="8">
        <v>4759</v>
      </c>
      <c r="E967" s="7"/>
      <c r="F967" s="114">
        <v>529</v>
      </c>
      <c r="G967" s="117">
        <v>506.9</v>
      </c>
      <c r="H967" s="136">
        <f t="shared" si="15"/>
        <v>0.9582230623818525</v>
      </c>
    </row>
    <row r="968" spans="1:8" ht="12.75">
      <c r="A968" s="142">
        <v>854</v>
      </c>
      <c r="B968" s="3"/>
      <c r="C968" s="43" t="s">
        <v>108</v>
      </c>
      <c r="D968" s="4"/>
      <c r="E968" s="33">
        <f>SUM(E969+E986+E993+E1011+E1038+E1041+E1059+E1062)</f>
        <v>8128239</v>
      </c>
      <c r="F968" s="33">
        <f>SUM(F969+F986+F993+F1011+F1038+F1041+F1059+F1062)</f>
        <v>9276072</v>
      </c>
      <c r="G968" s="122">
        <f>SUM(G969+G986+G993+G1011+G1038+G1041+G1059+G1062)</f>
        <v>9195516.68</v>
      </c>
      <c r="H968" s="134">
        <f t="shared" si="15"/>
        <v>0.9913157940128106</v>
      </c>
    </row>
    <row r="969" spans="1:8" ht="12.75">
      <c r="A969" s="55"/>
      <c r="B969" s="21">
        <v>85401</v>
      </c>
      <c r="C969" s="34" t="s">
        <v>109</v>
      </c>
      <c r="D969" s="23"/>
      <c r="E969" s="32">
        <f>SUM(E970:E985)</f>
        <v>768656</v>
      </c>
      <c r="F969" s="32">
        <f>SUM(F970:F985)</f>
        <v>833278</v>
      </c>
      <c r="G969" s="121">
        <f>SUM(G970:G985)</f>
        <v>832131.1</v>
      </c>
      <c r="H969" s="135">
        <f t="shared" si="15"/>
        <v>0.9986236286089396</v>
      </c>
    </row>
    <row r="970" spans="1:8" ht="12.75">
      <c r="A970" s="8"/>
      <c r="B970" s="14"/>
      <c r="C970" s="38" t="s">
        <v>4</v>
      </c>
      <c r="D970" s="24">
        <v>3020</v>
      </c>
      <c r="E970" s="31">
        <v>200</v>
      </c>
      <c r="F970" s="114">
        <v>100</v>
      </c>
      <c r="G970" s="117">
        <v>99.6</v>
      </c>
      <c r="H970" s="136">
        <f t="shared" si="15"/>
        <v>0.996</v>
      </c>
    </row>
    <row r="971" spans="1:8" ht="12.75">
      <c r="A971" s="8"/>
      <c r="B971" s="14"/>
      <c r="C971" s="88" t="s">
        <v>27</v>
      </c>
      <c r="D971" s="90" t="s">
        <v>256</v>
      </c>
      <c r="E971" s="31">
        <v>555716</v>
      </c>
      <c r="F971" s="114">
        <v>613127</v>
      </c>
      <c r="G971" s="117">
        <v>612708.9</v>
      </c>
      <c r="H971" s="136">
        <f t="shared" si="15"/>
        <v>0.9993180858125642</v>
      </c>
    </row>
    <row r="972" spans="1:8" ht="12.75">
      <c r="A972" s="8"/>
      <c r="B972" s="14"/>
      <c r="C972" s="88" t="s">
        <v>28</v>
      </c>
      <c r="D972" s="90" t="s">
        <v>257</v>
      </c>
      <c r="E972" s="31">
        <v>41148</v>
      </c>
      <c r="F972" s="114">
        <v>39713</v>
      </c>
      <c r="G972" s="117">
        <v>39569.17</v>
      </c>
      <c r="H972" s="136">
        <f t="shared" si="15"/>
        <v>0.9963782640445193</v>
      </c>
    </row>
    <row r="973" spans="1:8" ht="12.75">
      <c r="A973" s="8"/>
      <c r="B973" s="14"/>
      <c r="C973" s="88" t="s">
        <v>29</v>
      </c>
      <c r="D973" s="90" t="s">
        <v>258</v>
      </c>
      <c r="E973" s="31">
        <v>89717</v>
      </c>
      <c r="F973" s="114">
        <v>97019</v>
      </c>
      <c r="G973" s="117">
        <v>96692.47</v>
      </c>
      <c r="H973" s="136">
        <f t="shared" si="15"/>
        <v>0.9966343705872046</v>
      </c>
    </row>
    <row r="974" spans="1:8" ht="12.75">
      <c r="A974" s="8"/>
      <c r="B974" s="14"/>
      <c r="C974" s="88" t="s">
        <v>73</v>
      </c>
      <c r="D974" s="90" t="s">
        <v>259</v>
      </c>
      <c r="E974" s="31">
        <v>14509</v>
      </c>
      <c r="F974" s="114">
        <v>14604</v>
      </c>
      <c r="G974" s="117">
        <v>14467.47</v>
      </c>
      <c r="H974" s="136">
        <f t="shared" si="15"/>
        <v>0.9906511914543961</v>
      </c>
    </row>
    <row r="975" spans="1:8" ht="12.75">
      <c r="A975" s="8"/>
      <c r="B975" s="14"/>
      <c r="C975" s="88" t="s">
        <v>178</v>
      </c>
      <c r="D975" s="90" t="s">
        <v>278</v>
      </c>
      <c r="E975" s="31">
        <v>500</v>
      </c>
      <c r="F975" s="114">
        <v>500</v>
      </c>
      <c r="G975" s="117">
        <v>500</v>
      </c>
      <c r="H975" s="136">
        <f t="shared" si="15"/>
        <v>1</v>
      </c>
    </row>
    <row r="976" spans="1:8" ht="12.75">
      <c r="A976" s="8"/>
      <c r="B976" s="14"/>
      <c r="C976" s="92" t="s">
        <v>61</v>
      </c>
      <c r="D976" s="91">
        <v>4210</v>
      </c>
      <c r="E976" s="31">
        <v>14929</v>
      </c>
      <c r="F976" s="114">
        <v>14621</v>
      </c>
      <c r="G976" s="117">
        <v>14620.52</v>
      </c>
      <c r="H976" s="136">
        <f t="shared" si="15"/>
        <v>0.9999671705081732</v>
      </c>
    </row>
    <row r="977" spans="1:8" ht="12.75">
      <c r="A977" s="8"/>
      <c r="B977" s="14"/>
      <c r="C977" s="88" t="s">
        <v>260</v>
      </c>
      <c r="D977" s="91">
        <v>4240</v>
      </c>
      <c r="E977" s="31">
        <v>7400</v>
      </c>
      <c r="F977" s="114">
        <v>3899</v>
      </c>
      <c r="G977" s="117">
        <v>3898.9</v>
      </c>
      <c r="H977" s="136">
        <f t="shared" si="15"/>
        <v>0.9999743523980508</v>
      </c>
    </row>
    <row r="978" spans="1:8" ht="12.75">
      <c r="A978" s="8"/>
      <c r="B978" s="14"/>
      <c r="C978" s="88" t="s">
        <v>31</v>
      </c>
      <c r="D978" s="91">
        <v>4260</v>
      </c>
      <c r="E978" s="31">
        <v>3600</v>
      </c>
      <c r="F978" s="114">
        <v>3600</v>
      </c>
      <c r="G978" s="117">
        <v>3600</v>
      </c>
      <c r="H978" s="136">
        <f t="shared" si="15"/>
        <v>1</v>
      </c>
    </row>
    <row r="979" spans="1:8" ht="12.75">
      <c r="A979" s="8"/>
      <c r="B979" s="14"/>
      <c r="C979" s="88" t="s">
        <v>32</v>
      </c>
      <c r="D979" s="91">
        <v>4270</v>
      </c>
      <c r="E979" s="31">
        <v>1900</v>
      </c>
      <c r="F979" s="114">
        <v>1900</v>
      </c>
      <c r="G979" s="117">
        <v>1900</v>
      </c>
      <c r="H979" s="136">
        <f t="shared" si="15"/>
        <v>1</v>
      </c>
    </row>
    <row r="980" spans="1:8" ht="12.75">
      <c r="A980" s="8"/>
      <c r="B980" s="14"/>
      <c r="C980" s="88" t="s">
        <v>15</v>
      </c>
      <c r="D980" s="91">
        <v>4280</v>
      </c>
      <c r="E980" s="31">
        <v>800</v>
      </c>
      <c r="F980" s="114">
        <v>760</v>
      </c>
      <c r="G980" s="117">
        <v>760</v>
      </c>
      <c r="H980" s="136">
        <f t="shared" si="15"/>
        <v>1</v>
      </c>
    </row>
    <row r="981" spans="1:8" ht="12.75">
      <c r="A981" s="8"/>
      <c r="B981" s="14"/>
      <c r="C981" s="88" t="s">
        <v>33</v>
      </c>
      <c r="D981" s="91">
        <v>4300</v>
      </c>
      <c r="E981" s="31">
        <v>690</v>
      </c>
      <c r="F981" s="114">
        <v>690</v>
      </c>
      <c r="G981" s="117">
        <v>690</v>
      </c>
      <c r="H981" s="136">
        <f t="shared" si="15"/>
        <v>1</v>
      </c>
    </row>
    <row r="982" spans="1:8" ht="12.75">
      <c r="A982" s="8"/>
      <c r="B982" s="14"/>
      <c r="C982" s="88" t="s">
        <v>155</v>
      </c>
      <c r="D982" s="91">
        <v>4440</v>
      </c>
      <c r="E982" s="31">
        <v>36747</v>
      </c>
      <c r="F982" s="114">
        <v>41945</v>
      </c>
      <c r="G982" s="117">
        <v>41944.08</v>
      </c>
      <c r="H982" s="136">
        <f t="shared" si="15"/>
        <v>0.9999780665156753</v>
      </c>
    </row>
    <row r="983" spans="1:8" ht="24">
      <c r="A983" s="8"/>
      <c r="B983" s="14"/>
      <c r="C983" s="88" t="s">
        <v>231</v>
      </c>
      <c r="D983" s="91">
        <v>4700</v>
      </c>
      <c r="E983" s="31">
        <v>200</v>
      </c>
      <c r="F983" s="114">
        <v>200</v>
      </c>
      <c r="G983" s="117">
        <v>80</v>
      </c>
      <c r="H983" s="136">
        <f t="shared" si="15"/>
        <v>0.4</v>
      </c>
    </row>
    <row r="984" spans="1:8" ht="24">
      <c r="A984" s="8"/>
      <c r="B984" s="14"/>
      <c r="C984" s="88" t="s">
        <v>272</v>
      </c>
      <c r="D984" s="91">
        <v>4740</v>
      </c>
      <c r="E984" s="31">
        <v>300</v>
      </c>
      <c r="F984" s="114">
        <v>300</v>
      </c>
      <c r="G984" s="117">
        <v>299.99</v>
      </c>
      <c r="H984" s="136">
        <f t="shared" si="15"/>
        <v>0.9999666666666667</v>
      </c>
    </row>
    <row r="985" spans="1:8" ht="24">
      <c r="A985" s="8"/>
      <c r="B985" s="14"/>
      <c r="C985" s="88" t="s">
        <v>233</v>
      </c>
      <c r="D985" s="91">
        <v>4750</v>
      </c>
      <c r="E985" s="31">
        <v>300</v>
      </c>
      <c r="F985" s="114">
        <v>300</v>
      </c>
      <c r="G985" s="117">
        <v>300</v>
      </c>
      <c r="H985" s="136">
        <f t="shared" si="15"/>
        <v>1</v>
      </c>
    </row>
    <row r="986" spans="1:8" ht="12.75">
      <c r="A986" s="8"/>
      <c r="B986" s="19" t="s">
        <v>329</v>
      </c>
      <c r="C986" s="93" t="s">
        <v>330</v>
      </c>
      <c r="D986" s="94"/>
      <c r="E986" s="12">
        <f>SUM(E987:E992)</f>
        <v>38590</v>
      </c>
      <c r="F986" s="12">
        <f>SUM(F987:F992)</f>
        <v>42357</v>
      </c>
      <c r="G986" s="116">
        <f>SUM(G987:G992)</f>
        <v>42257.4</v>
      </c>
      <c r="H986" s="135">
        <f t="shared" si="15"/>
        <v>0.9976485586797932</v>
      </c>
    </row>
    <row r="987" spans="1:8" ht="12.75">
      <c r="A987" s="8"/>
      <c r="B987" s="14"/>
      <c r="C987" s="88" t="s">
        <v>27</v>
      </c>
      <c r="D987" s="90" t="s">
        <v>256</v>
      </c>
      <c r="E987" s="31">
        <v>25578</v>
      </c>
      <c r="F987" s="114">
        <v>27734</v>
      </c>
      <c r="G987" s="117">
        <v>27733.13</v>
      </c>
      <c r="H987" s="136">
        <f t="shared" si="15"/>
        <v>0.9999686305617653</v>
      </c>
    </row>
    <row r="988" spans="1:8" ht="12.75">
      <c r="A988" s="8"/>
      <c r="B988" s="14"/>
      <c r="C988" s="88" t="s">
        <v>29</v>
      </c>
      <c r="D988" s="90" t="s">
        <v>258</v>
      </c>
      <c r="E988" s="31">
        <v>3885</v>
      </c>
      <c r="F988" s="114">
        <v>4255</v>
      </c>
      <c r="G988" s="117">
        <v>4157.43</v>
      </c>
      <c r="H988" s="136">
        <f t="shared" si="15"/>
        <v>0.977069330199765</v>
      </c>
    </row>
    <row r="989" spans="1:8" ht="12.75">
      <c r="A989" s="8"/>
      <c r="B989" s="14"/>
      <c r="C989" s="88" t="s">
        <v>73</v>
      </c>
      <c r="D989" s="90" t="s">
        <v>259</v>
      </c>
      <c r="E989" s="31">
        <v>627</v>
      </c>
      <c r="F989" s="114">
        <v>633</v>
      </c>
      <c r="G989" s="117">
        <v>632.74</v>
      </c>
      <c r="H989" s="136">
        <f aca="true" t="shared" si="16" ref="H989:H1057">G989/F989</f>
        <v>0.9995892575039494</v>
      </c>
    </row>
    <row r="990" spans="1:8" ht="12.75">
      <c r="A990" s="8"/>
      <c r="B990" s="14"/>
      <c r="C990" s="92" t="s">
        <v>61</v>
      </c>
      <c r="D990" s="91">
        <v>4210</v>
      </c>
      <c r="E990" s="31">
        <v>4500</v>
      </c>
      <c r="F990" s="114">
        <v>4500</v>
      </c>
      <c r="G990" s="117">
        <v>4500</v>
      </c>
      <c r="H990" s="136">
        <f t="shared" si="16"/>
        <v>1</v>
      </c>
    </row>
    <row r="991" spans="1:8" ht="12.75">
      <c r="A991" s="8"/>
      <c r="B991" s="14"/>
      <c r="C991" s="88" t="s">
        <v>260</v>
      </c>
      <c r="D991" s="91">
        <v>4240</v>
      </c>
      <c r="E991" s="31">
        <v>1000</v>
      </c>
      <c r="F991" s="114">
        <v>1000</v>
      </c>
      <c r="G991" s="117">
        <v>999.1</v>
      </c>
      <c r="H991" s="136">
        <f t="shared" si="16"/>
        <v>0.9991</v>
      </c>
    </row>
    <row r="992" spans="1:8" ht="24">
      <c r="A992" s="8"/>
      <c r="B992" s="14"/>
      <c r="C992" s="88" t="s">
        <v>233</v>
      </c>
      <c r="D992" s="91">
        <v>4750</v>
      </c>
      <c r="E992" s="31">
        <v>3000</v>
      </c>
      <c r="F992" s="114">
        <v>4235</v>
      </c>
      <c r="G992" s="117">
        <v>4235</v>
      </c>
      <c r="H992" s="136">
        <f t="shared" si="16"/>
        <v>1</v>
      </c>
    </row>
    <row r="993" spans="1:8" ht="24">
      <c r="A993" s="8"/>
      <c r="B993" s="21">
        <v>85406</v>
      </c>
      <c r="C993" s="75" t="s">
        <v>182</v>
      </c>
      <c r="D993" s="23"/>
      <c r="E993" s="32">
        <f>SUM(E994:E1010)</f>
        <v>979748</v>
      </c>
      <c r="F993" s="32">
        <f>SUM(F994:F1010)</f>
        <v>979748</v>
      </c>
      <c r="G993" s="121">
        <f>SUM(G994:G1010)</f>
        <v>979730.0000000001</v>
      </c>
      <c r="H993" s="135">
        <f t="shared" si="16"/>
        <v>0.9999816279288145</v>
      </c>
    </row>
    <row r="994" spans="1:8" ht="12.75">
      <c r="A994" s="8"/>
      <c r="B994" s="85"/>
      <c r="C994" s="88" t="s">
        <v>185</v>
      </c>
      <c r="D994" s="90" t="s">
        <v>255</v>
      </c>
      <c r="E994" s="17">
        <v>3050</v>
      </c>
      <c r="F994" s="114">
        <v>396</v>
      </c>
      <c r="G994" s="117">
        <v>395.68</v>
      </c>
      <c r="H994" s="136">
        <f t="shared" si="16"/>
        <v>0.9991919191919192</v>
      </c>
    </row>
    <row r="995" spans="1:8" ht="12.75">
      <c r="A995" s="137"/>
      <c r="B995" s="14"/>
      <c r="C995" s="88" t="s">
        <v>27</v>
      </c>
      <c r="D995" s="90" t="s">
        <v>256</v>
      </c>
      <c r="E995" s="31">
        <v>712192</v>
      </c>
      <c r="F995" s="114">
        <v>703906</v>
      </c>
      <c r="G995" s="117">
        <v>703906</v>
      </c>
      <c r="H995" s="136">
        <f t="shared" si="16"/>
        <v>1</v>
      </c>
    </row>
    <row r="996" spans="1:8" ht="12.75">
      <c r="A996" s="137"/>
      <c r="B996" s="14"/>
      <c r="C996" s="88" t="s">
        <v>28</v>
      </c>
      <c r="D996" s="90" t="s">
        <v>257</v>
      </c>
      <c r="E996" s="31">
        <v>54866</v>
      </c>
      <c r="F996" s="114">
        <v>54475</v>
      </c>
      <c r="G996" s="117">
        <v>54474.62</v>
      </c>
      <c r="H996" s="136">
        <f t="shared" si="16"/>
        <v>0.999993024323084</v>
      </c>
    </row>
    <row r="997" spans="1:8" ht="12.75">
      <c r="A997" s="137"/>
      <c r="B997" s="14"/>
      <c r="C997" s="88" t="s">
        <v>29</v>
      </c>
      <c r="D997" s="90" t="s">
        <v>258</v>
      </c>
      <c r="E997" s="31">
        <v>115569</v>
      </c>
      <c r="F997" s="114">
        <v>112295</v>
      </c>
      <c r="G997" s="117">
        <v>112295</v>
      </c>
      <c r="H997" s="136">
        <f t="shared" si="16"/>
        <v>1</v>
      </c>
    </row>
    <row r="998" spans="1:8" ht="12.75">
      <c r="A998" s="137"/>
      <c r="B998" s="14"/>
      <c r="C998" s="88" t="s">
        <v>73</v>
      </c>
      <c r="D998" s="90" t="s">
        <v>259</v>
      </c>
      <c r="E998" s="31">
        <v>18518</v>
      </c>
      <c r="F998" s="114">
        <v>16308</v>
      </c>
      <c r="G998" s="117">
        <v>16308</v>
      </c>
      <c r="H998" s="136">
        <f t="shared" si="16"/>
        <v>1</v>
      </c>
    </row>
    <row r="999" spans="1:8" ht="12.75">
      <c r="A999" s="137"/>
      <c r="B999" s="14"/>
      <c r="C999" s="92" t="s">
        <v>61</v>
      </c>
      <c r="D999" s="91">
        <v>4210</v>
      </c>
      <c r="E999" s="31">
        <v>4580</v>
      </c>
      <c r="F999" s="114">
        <v>7536</v>
      </c>
      <c r="G999" s="117">
        <v>7535.92</v>
      </c>
      <c r="H999" s="136">
        <f t="shared" si="16"/>
        <v>0.9999893842887474</v>
      </c>
    </row>
    <row r="1000" spans="1:8" ht="12.75">
      <c r="A1000" s="137"/>
      <c r="B1000" s="14"/>
      <c r="C1000" s="88" t="s">
        <v>260</v>
      </c>
      <c r="D1000" s="91">
        <v>4240</v>
      </c>
      <c r="E1000" s="31">
        <v>1247</v>
      </c>
      <c r="F1000" s="114">
        <v>1247</v>
      </c>
      <c r="G1000" s="117">
        <v>1246.81</v>
      </c>
      <c r="H1000" s="136">
        <f t="shared" si="16"/>
        <v>0.9998476343223737</v>
      </c>
    </row>
    <row r="1001" spans="1:8" ht="12.75">
      <c r="A1001" s="137"/>
      <c r="B1001" s="14"/>
      <c r="C1001" s="88" t="s">
        <v>240</v>
      </c>
      <c r="D1001" s="91">
        <v>4270</v>
      </c>
      <c r="E1001" s="31">
        <v>800</v>
      </c>
      <c r="F1001" s="114">
        <v>6800</v>
      </c>
      <c r="G1001" s="117">
        <v>6800</v>
      </c>
      <c r="H1001" s="136">
        <f t="shared" si="16"/>
        <v>1</v>
      </c>
    </row>
    <row r="1002" spans="1:8" ht="12.75">
      <c r="A1002" s="137"/>
      <c r="B1002" s="14"/>
      <c r="C1002" s="88" t="s">
        <v>15</v>
      </c>
      <c r="D1002" s="91">
        <v>4280</v>
      </c>
      <c r="E1002" s="31">
        <v>668</v>
      </c>
      <c r="F1002" s="114">
        <v>690</v>
      </c>
      <c r="G1002" s="117">
        <v>690</v>
      </c>
      <c r="H1002" s="136">
        <f t="shared" si="16"/>
        <v>1</v>
      </c>
    </row>
    <row r="1003" spans="1:8" ht="12.75">
      <c r="A1003" s="137"/>
      <c r="B1003" s="14"/>
      <c r="C1003" s="88" t="s">
        <v>33</v>
      </c>
      <c r="D1003" s="91">
        <v>4300</v>
      </c>
      <c r="E1003" s="31">
        <v>19717</v>
      </c>
      <c r="F1003" s="114">
        <v>29577</v>
      </c>
      <c r="G1003" s="117">
        <v>29576.97</v>
      </c>
      <c r="H1003" s="136">
        <f t="shared" si="16"/>
        <v>0.9999989856983468</v>
      </c>
    </row>
    <row r="1004" spans="1:8" ht="12.75">
      <c r="A1004" s="137"/>
      <c r="B1004" s="14"/>
      <c r="C1004" s="88" t="s">
        <v>184</v>
      </c>
      <c r="D1004" s="91">
        <v>4350</v>
      </c>
      <c r="E1004" s="31">
        <v>811</v>
      </c>
      <c r="F1004" s="114">
        <v>348</v>
      </c>
      <c r="G1004" s="117">
        <v>348</v>
      </c>
      <c r="H1004" s="136">
        <f t="shared" si="16"/>
        <v>1</v>
      </c>
    </row>
    <row r="1005" spans="1:8" ht="24">
      <c r="A1005" s="137"/>
      <c r="B1005" s="14"/>
      <c r="C1005" s="20" t="s">
        <v>414</v>
      </c>
      <c r="D1005" s="91">
        <v>4370</v>
      </c>
      <c r="E1005" s="31">
        <v>4839</v>
      </c>
      <c r="F1005" s="114">
        <v>2289</v>
      </c>
      <c r="G1005" s="117">
        <v>2273.11</v>
      </c>
      <c r="H1005" s="136">
        <f t="shared" si="16"/>
        <v>0.9930581039755352</v>
      </c>
    </row>
    <row r="1006" spans="1:8" ht="12.75">
      <c r="A1006" s="137"/>
      <c r="B1006" s="14"/>
      <c r="C1006" s="88" t="s">
        <v>34</v>
      </c>
      <c r="D1006" s="91">
        <v>4410</v>
      </c>
      <c r="E1006" s="31">
        <v>780</v>
      </c>
      <c r="F1006" s="114">
        <v>1586</v>
      </c>
      <c r="G1006" s="117">
        <v>1585.8</v>
      </c>
      <c r="H1006" s="136">
        <f t="shared" si="16"/>
        <v>0.9998738965952081</v>
      </c>
    </row>
    <row r="1007" spans="1:8" ht="12.75">
      <c r="A1007" s="137"/>
      <c r="B1007" s="14"/>
      <c r="C1007" s="88" t="s">
        <v>155</v>
      </c>
      <c r="D1007" s="91">
        <v>4440</v>
      </c>
      <c r="E1007" s="31">
        <v>38238</v>
      </c>
      <c r="F1007" s="114">
        <v>38238</v>
      </c>
      <c r="G1007" s="117">
        <v>38238</v>
      </c>
      <c r="H1007" s="136">
        <f t="shared" si="16"/>
        <v>1</v>
      </c>
    </row>
    <row r="1008" spans="1:8" ht="24">
      <c r="A1008" s="137"/>
      <c r="B1008" s="14"/>
      <c r="C1008" s="88" t="s">
        <v>231</v>
      </c>
      <c r="D1008" s="91">
        <v>4700</v>
      </c>
      <c r="E1008" s="31">
        <v>505</v>
      </c>
      <c r="F1008" s="114">
        <v>480</v>
      </c>
      <c r="G1008" s="117">
        <v>480</v>
      </c>
      <c r="H1008" s="136">
        <f t="shared" si="16"/>
        <v>1</v>
      </c>
    </row>
    <row r="1009" spans="1:8" ht="12.75">
      <c r="A1009" s="137"/>
      <c r="B1009" s="14"/>
      <c r="C1009" s="38" t="s">
        <v>272</v>
      </c>
      <c r="D1009" s="91">
        <v>4740</v>
      </c>
      <c r="E1009" s="31">
        <v>703</v>
      </c>
      <c r="F1009" s="114">
        <v>703</v>
      </c>
      <c r="G1009" s="117">
        <v>702.99</v>
      </c>
      <c r="H1009" s="136">
        <f t="shared" si="16"/>
        <v>0.9999857752489332</v>
      </c>
    </row>
    <row r="1010" spans="1:8" ht="24">
      <c r="A1010" s="137"/>
      <c r="B1010" s="14"/>
      <c r="C1010" s="88" t="s">
        <v>233</v>
      </c>
      <c r="D1010" s="91">
        <v>4750</v>
      </c>
      <c r="E1010" s="31">
        <v>2665</v>
      </c>
      <c r="F1010" s="114">
        <v>2874</v>
      </c>
      <c r="G1010" s="117">
        <v>2873.1</v>
      </c>
      <c r="H1010" s="136">
        <f t="shared" si="16"/>
        <v>0.9996868475991649</v>
      </c>
    </row>
    <row r="1011" spans="1:8" ht="12.75">
      <c r="A1011" s="8"/>
      <c r="B1011" s="21">
        <v>85410</v>
      </c>
      <c r="C1011" s="34" t="s">
        <v>111</v>
      </c>
      <c r="D1011" s="23"/>
      <c r="E1011" s="32">
        <f>SUM(E1012:E1037)</f>
        <v>5932754</v>
      </c>
      <c r="F1011" s="32">
        <f>SUM(F1012:F1037)</f>
        <v>6002421</v>
      </c>
      <c r="G1011" s="121">
        <f>SUM(G1012:G1037)</f>
        <v>6000793.300000001</v>
      </c>
      <c r="H1011" s="135">
        <f t="shared" si="16"/>
        <v>0.9997288260853413</v>
      </c>
    </row>
    <row r="1012" spans="1:8" ht="24">
      <c r="A1012" s="137"/>
      <c r="B1012" s="14"/>
      <c r="C1012" s="45" t="s">
        <v>197</v>
      </c>
      <c r="D1012" s="24">
        <v>2540</v>
      </c>
      <c r="E1012" s="31">
        <v>289170</v>
      </c>
      <c r="F1012" s="114">
        <v>307889</v>
      </c>
      <c r="G1012" s="117">
        <v>307889</v>
      </c>
      <c r="H1012" s="136">
        <f t="shared" si="16"/>
        <v>1</v>
      </c>
    </row>
    <row r="1013" spans="1:8" ht="12.75">
      <c r="A1013" s="8"/>
      <c r="B1013" s="14"/>
      <c r="C1013" s="88" t="s">
        <v>185</v>
      </c>
      <c r="D1013" s="90" t="s">
        <v>255</v>
      </c>
      <c r="E1013" s="31">
        <v>5650</v>
      </c>
      <c r="F1013" s="114">
        <v>4677</v>
      </c>
      <c r="G1013" s="117">
        <v>4676.27</v>
      </c>
      <c r="H1013" s="136">
        <f t="shared" si="16"/>
        <v>0.9998439170408382</v>
      </c>
    </row>
    <row r="1014" spans="1:8" ht="12.75">
      <c r="A1014" s="8"/>
      <c r="B1014" s="14"/>
      <c r="C1014" s="88" t="s">
        <v>27</v>
      </c>
      <c r="D1014" s="90" t="s">
        <v>256</v>
      </c>
      <c r="E1014" s="31">
        <v>2804402</v>
      </c>
      <c r="F1014" s="114">
        <v>2786655</v>
      </c>
      <c r="G1014" s="117">
        <v>2786648.43</v>
      </c>
      <c r="H1014" s="136">
        <f t="shared" si="16"/>
        <v>0.9999976423346271</v>
      </c>
    </row>
    <row r="1015" spans="1:8" ht="12.75">
      <c r="A1015" s="8"/>
      <c r="B1015" s="14"/>
      <c r="C1015" s="88" t="s">
        <v>28</v>
      </c>
      <c r="D1015" s="90" t="s">
        <v>257</v>
      </c>
      <c r="E1015" s="31">
        <v>194159</v>
      </c>
      <c r="F1015" s="114">
        <v>190240</v>
      </c>
      <c r="G1015" s="117">
        <v>190236.95</v>
      </c>
      <c r="H1015" s="136">
        <f t="shared" si="16"/>
        <v>0.9999839676198486</v>
      </c>
    </row>
    <row r="1016" spans="1:8" ht="12.75">
      <c r="A1016" s="8"/>
      <c r="B1016" s="14"/>
      <c r="C1016" s="88" t="s">
        <v>29</v>
      </c>
      <c r="D1016" s="90" t="s">
        <v>258</v>
      </c>
      <c r="E1016" s="31">
        <v>448448</v>
      </c>
      <c r="F1016" s="114">
        <v>444835</v>
      </c>
      <c r="G1016" s="117">
        <v>444819.52</v>
      </c>
      <c r="H1016" s="136">
        <f t="shared" si="16"/>
        <v>0.9999652005799904</v>
      </c>
    </row>
    <row r="1017" spans="1:8" ht="12.75">
      <c r="A1017" s="8"/>
      <c r="B1017" s="14"/>
      <c r="C1017" s="88" t="s">
        <v>73</v>
      </c>
      <c r="D1017" s="90" t="s">
        <v>259</v>
      </c>
      <c r="E1017" s="31">
        <v>71320</v>
      </c>
      <c r="F1017" s="114">
        <v>64262</v>
      </c>
      <c r="G1017" s="117">
        <v>64199.92</v>
      </c>
      <c r="H1017" s="136">
        <f t="shared" si="16"/>
        <v>0.9990339547477514</v>
      </c>
    </row>
    <row r="1018" spans="1:8" ht="12.75">
      <c r="A1018" s="8"/>
      <c r="B1018" s="14"/>
      <c r="C1018" s="88" t="s">
        <v>284</v>
      </c>
      <c r="D1018" s="90" t="s">
        <v>263</v>
      </c>
      <c r="E1018" s="31"/>
      <c r="F1018" s="114">
        <v>10797</v>
      </c>
      <c r="G1018" s="117">
        <v>10797</v>
      </c>
      <c r="H1018" s="136">
        <f t="shared" si="16"/>
        <v>1</v>
      </c>
    </row>
    <row r="1019" spans="1:8" ht="12.75">
      <c r="A1019" s="8"/>
      <c r="B1019" s="14"/>
      <c r="C1019" s="88" t="s">
        <v>178</v>
      </c>
      <c r="D1019" s="91">
        <v>4170</v>
      </c>
      <c r="E1019" s="31">
        <v>11000</v>
      </c>
      <c r="F1019" s="114">
        <v>22050</v>
      </c>
      <c r="G1019" s="117">
        <v>22050</v>
      </c>
      <c r="H1019" s="136">
        <f t="shared" si="16"/>
        <v>1</v>
      </c>
    </row>
    <row r="1020" spans="1:8" ht="12.75">
      <c r="A1020" s="8"/>
      <c r="B1020" s="14"/>
      <c r="C1020" s="92" t="s">
        <v>61</v>
      </c>
      <c r="D1020" s="91">
        <v>4210</v>
      </c>
      <c r="E1020" s="31">
        <v>190374</v>
      </c>
      <c r="F1020" s="114">
        <v>233616</v>
      </c>
      <c r="G1020" s="117">
        <v>233608.85</v>
      </c>
      <c r="H1020" s="136">
        <f t="shared" si="16"/>
        <v>0.999969394219574</v>
      </c>
    </row>
    <row r="1021" spans="1:8" ht="12.75">
      <c r="A1021" s="8"/>
      <c r="B1021" s="14"/>
      <c r="C1021" s="92" t="s">
        <v>83</v>
      </c>
      <c r="D1021" s="91">
        <v>4220</v>
      </c>
      <c r="E1021" s="31">
        <v>926764</v>
      </c>
      <c r="F1021" s="114">
        <v>943322</v>
      </c>
      <c r="G1021" s="117">
        <v>943318.83</v>
      </c>
      <c r="H1021" s="136">
        <f t="shared" si="16"/>
        <v>0.9999966395355986</v>
      </c>
    </row>
    <row r="1022" spans="1:8" ht="12.75">
      <c r="A1022" s="8"/>
      <c r="B1022" s="14"/>
      <c r="C1022" s="88" t="s">
        <v>260</v>
      </c>
      <c r="D1022" s="91">
        <v>4240</v>
      </c>
      <c r="E1022" s="31">
        <v>4700</v>
      </c>
      <c r="F1022" s="114">
        <v>3939</v>
      </c>
      <c r="G1022" s="117">
        <v>3936.5</v>
      </c>
      <c r="H1022" s="136">
        <f t="shared" si="16"/>
        <v>0.9993653211474993</v>
      </c>
    </row>
    <row r="1023" spans="1:8" ht="12.75">
      <c r="A1023" s="8"/>
      <c r="B1023" s="14"/>
      <c r="C1023" s="88" t="s">
        <v>31</v>
      </c>
      <c r="D1023" s="91">
        <v>4260</v>
      </c>
      <c r="E1023" s="31">
        <v>386350</v>
      </c>
      <c r="F1023" s="114">
        <v>490016</v>
      </c>
      <c r="G1023" s="117">
        <v>489995.34</v>
      </c>
      <c r="H1023" s="136">
        <f t="shared" si="16"/>
        <v>0.9999578381114087</v>
      </c>
    </row>
    <row r="1024" spans="1:8" ht="12.75">
      <c r="A1024" s="8"/>
      <c r="B1024" s="14"/>
      <c r="C1024" s="88" t="s">
        <v>32</v>
      </c>
      <c r="D1024" s="91">
        <v>4270</v>
      </c>
      <c r="E1024" s="31">
        <v>61200</v>
      </c>
      <c r="F1024" s="114">
        <v>89715</v>
      </c>
      <c r="G1024" s="117">
        <v>89680.25</v>
      </c>
      <c r="H1024" s="136">
        <f t="shared" si="16"/>
        <v>0.9996126623195675</v>
      </c>
    </row>
    <row r="1025" spans="1:8" ht="12.75">
      <c r="A1025" s="8"/>
      <c r="B1025" s="14"/>
      <c r="C1025" s="88" t="s">
        <v>15</v>
      </c>
      <c r="D1025" s="91">
        <v>4280</v>
      </c>
      <c r="E1025" s="31">
        <v>6000</v>
      </c>
      <c r="F1025" s="114">
        <v>4010</v>
      </c>
      <c r="G1025" s="117">
        <v>3871</v>
      </c>
      <c r="H1025" s="136">
        <f t="shared" si="16"/>
        <v>0.9653366583541148</v>
      </c>
    </row>
    <row r="1026" spans="1:8" ht="12.75">
      <c r="A1026" s="8"/>
      <c r="B1026" s="14"/>
      <c r="C1026" s="88" t="s">
        <v>33</v>
      </c>
      <c r="D1026" s="91">
        <v>4300</v>
      </c>
      <c r="E1026" s="31">
        <v>123712</v>
      </c>
      <c r="F1026" s="114">
        <v>184088</v>
      </c>
      <c r="G1026" s="117">
        <v>183999.68</v>
      </c>
      <c r="H1026" s="136">
        <f t="shared" si="16"/>
        <v>0.9995202294554778</v>
      </c>
    </row>
    <row r="1027" spans="1:8" ht="12.75">
      <c r="A1027" s="8"/>
      <c r="B1027" s="14"/>
      <c r="C1027" s="88" t="s">
        <v>184</v>
      </c>
      <c r="D1027" s="91">
        <v>4350</v>
      </c>
      <c r="E1027" s="31">
        <v>4500</v>
      </c>
      <c r="F1027" s="114">
        <v>3133</v>
      </c>
      <c r="G1027" s="117">
        <v>2998.27</v>
      </c>
      <c r="H1027" s="136">
        <f t="shared" si="16"/>
        <v>0.9569964889881902</v>
      </c>
    </row>
    <row r="1028" spans="1:8" ht="24">
      <c r="A1028" s="8"/>
      <c r="B1028" s="14"/>
      <c r="C1028" s="20" t="s">
        <v>414</v>
      </c>
      <c r="D1028" s="91">
        <v>4370</v>
      </c>
      <c r="E1028" s="31">
        <v>12500</v>
      </c>
      <c r="F1028" s="114">
        <v>10100</v>
      </c>
      <c r="G1028" s="117">
        <v>9722.3</v>
      </c>
      <c r="H1028" s="136">
        <f t="shared" si="16"/>
        <v>0.9626039603960396</v>
      </c>
    </row>
    <row r="1029" spans="1:8" ht="24">
      <c r="A1029" s="8"/>
      <c r="B1029" s="14"/>
      <c r="C1029" s="88" t="s">
        <v>261</v>
      </c>
      <c r="D1029" s="91">
        <v>4390</v>
      </c>
      <c r="E1029" s="31">
        <v>500</v>
      </c>
      <c r="F1029" s="114">
        <v>500</v>
      </c>
      <c r="G1029" s="117">
        <v>499.4</v>
      </c>
      <c r="H1029" s="136">
        <f t="shared" si="16"/>
        <v>0.9987999999999999</v>
      </c>
    </row>
    <row r="1030" spans="1:8" ht="12.75">
      <c r="A1030" s="8"/>
      <c r="B1030" s="14"/>
      <c r="C1030" s="88" t="s">
        <v>34</v>
      </c>
      <c r="D1030" s="91">
        <v>4410</v>
      </c>
      <c r="E1030" s="31">
        <v>800</v>
      </c>
      <c r="F1030" s="114">
        <v>902</v>
      </c>
      <c r="G1030" s="117">
        <v>901.15</v>
      </c>
      <c r="H1030" s="136">
        <f t="shared" si="16"/>
        <v>0.9990576496674057</v>
      </c>
    </row>
    <row r="1031" spans="1:8" ht="12.75">
      <c r="A1031" s="8"/>
      <c r="B1031" s="14"/>
      <c r="C1031" s="88" t="s">
        <v>155</v>
      </c>
      <c r="D1031" s="91">
        <v>4440</v>
      </c>
      <c r="E1031" s="31">
        <v>165245</v>
      </c>
      <c r="F1031" s="114">
        <v>165404</v>
      </c>
      <c r="G1031" s="117">
        <v>165404</v>
      </c>
      <c r="H1031" s="136">
        <f t="shared" si="16"/>
        <v>1</v>
      </c>
    </row>
    <row r="1032" spans="1:8" ht="24">
      <c r="A1032" s="8"/>
      <c r="B1032" s="14"/>
      <c r="C1032" s="88" t="s">
        <v>231</v>
      </c>
      <c r="D1032" s="91">
        <v>4700</v>
      </c>
      <c r="E1032" s="31">
        <v>7000</v>
      </c>
      <c r="F1032" s="114">
        <v>5240</v>
      </c>
      <c r="G1032" s="117">
        <v>5239.48</v>
      </c>
      <c r="H1032" s="136">
        <f t="shared" si="16"/>
        <v>0.9999007633587785</v>
      </c>
    </row>
    <row r="1033" spans="1:8" ht="24">
      <c r="A1033" s="8"/>
      <c r="B1033" s="14"/>
      <c r="C1033" s="88" t="s">
        <v>272</v>
      </c>
      <c r="D1033" s="91">
        <v>4740</v>
      </c>
      <c r="E1033" s="31">
        <v>4500</v>
      </c>
      <c r="F1033" s="114">
        <v>3565</v>
      </c>
      <c r="G1033" s="117">
        <v>3563.19</v>
      </c>
      <c r="H1033" s="136">
        <f t="shared" si="16"/>
        <v>0.9994922861150071</v>
      </c>
    </row>
    <row r="1034" spans="1:8" ht="24">
      <c r="A1034" s="8"/>
      <c r="B1034" s="14"/>
      <c r="C1034" s="88" t="s">
        <v>233</v>
      </c>
      <c r="D1034" s="91">
        <v>4750</v>
      </c>
      <c r="E1034" s="31">
        <v>14460</v>
      </c>
      <c r="F1034" s="114">
        <v>13466</v>
      </c>
      <c r="G1034" s="117">
        <v>13465.17</v>
      </c>
      <c r="H1034" s="136">
        <f t="shared" si="16"/>
        <v>0.9999383632853112</v>
      </c>
    </row>
    <row r="1035" spans="1:8" ht="12.75">
      <c r="A1035" s="8"/>
      <c r="B1035" s="14"/>
      <c r="C1035" s="88" t="s">
        <v>405</v>
      </c>
      <c r="D1035" s="91">
        <v>6060</v>
      </c>
      <c r="E1035" s="31"/>
      <c r="F1035" s="114">
        <v>12000</v>
      </c>
      <c r="G1035" s="117">
        <v>11272.8</v>
      </c>
      <c r="H1035" s="136">
        <f t="shared" si="16"/>
        <v>0.9393999999999999</v>
      </c>
    </row>
    <row r="1036" spans="1:8" ht="12.75">
      <c r="A1036" s="8"/>
      <c r="B1036" s="14"/>
      <c r="C1036" s="88" t="s">
        <v>437</v>
      </c>
      <c r="D1036" s="91">
        <v>6060</v>
      </c>
      <c r="E1036" s="31"/>
      <c r="F1036" s="114">
        <v>8000</v>
      </c>
      <c r="G1036" s="117">
        <v>8000</v>
      </c>
      <c r="H1036" s="136">
        <f t="shared" si="16"/>
        <v>1</v>
      </c>
    </row>
    <row r="1037" spans="1:8" ht="24">
      <c r="A1037" s="8"/>
      <c r="B1037" s="14"/>
      <c r="C1037" s="88" t="s">
        <v>409</v>
      </c>
      <c r="D1037" s="91">
        <v>6050</v>
      </c>
      <c r="E1037" s="31">
        <v>200000</v>
      </c>
      <c r="F1037" s="114">
        <v>0</v>
      </c>
      <c r="G1037" s="117"/>
      <c r="H1037" s="136"/>
    </row>
    <row r="1038" spans="1:8" ht="12.75">
      <c r="A1038" s="8"/>
      <c r="B1038" s="69" t="s">
        <v>228</v>
      </c>
      <c r="C1038" s="76" t="s">
        <v>115</v>
      </c>
      <c r="D1038" s="23"/>
      <c r="E1038" s="12">
        <f>SUM(E1039:E1040)</f>
        <v>84000</v>
      </c>
      <c r="F1038" s="12">
        <f>SUM(F1039:F1040)</f>
        <v>1098088</v>
      </c>
      <c r="G1038" s="116">
        <f>SUM(G1039:G1040)</f>
        <v>1020761.44</v>
      </c>
      <c r="H1038" s="135">
        <f t="shared" si="16"/>
        <v>0.9295807257706121</v>
      </c>
    </row>
    <row r="1039" spans="1:8" ht="12.75">
      <c r="A1039" s="8"/>
      <c r="B1039" s="14"/>
      <c r="C1039" s="38" t="s">
        <v>187</v>
      </c>
      <c r="D1039" s="24">
        <v>3240</v>
      </c>
      <c r="E1039" s="31">
        <v>84000</v>
      </c>
      <c r="F1039" s="114">
        <v>972564</v>
      </c>
      <c r="G1039" s="117">
        <v>940167</v>
      </c>
      <c r="H1039" s="136">
        <f t="shared" si="16"/>
        <v>0.9666890816439844</v>
      </c>
    </row>
    <row r="1040" spans="1:8" ht="12.75">
      <c r="A1040" s="8"/>
      <c r="B1040" s="14"/>
      <c r="C1040" s="38" t="s">
        <v>371</v>
      </c>
      <c r="D1040" s="24">
        <v>3260</v>
      </c>
      <c r="E1040" s="31"/>
      <c r="F1040" s="114">
        <v>125524</v>
      </c>
      <c r="G1040" s="117">
        <v>80594.44</v>
      </c>
      <c r="H1040" s="136">
        <f t="shared" si="16"/>
        <v>0.6420639877632963</v>
      </c>
    </row>
    <row r="1041" spans="1:8" ht="12.75">
      <c r="A1041" s="8"/>
      <c r="B1041" s="19" t="s">
        <v>314</v>
      </c>
      <c r="C1041" s="74" t="s">
        <v>315</v>
      </c>
      <c r="D1041" s="11"/>
      <c r="E1041" s="12">
        <f>SUM(E1042:E1058)</f>
        <v>259960</v>
      </c>
      <c r="F1041" s="12">
        <f>SUM(F1042:F1058)</f>
        <v>259960</v>
      </c>
      <c r="G1041" s="116">
        <f>SUM(G1042:G1058)</f>
        <v>259631.44</v>
      </c>
      <c r="H1041" s="135">
        <f t="shared" si="16"/>
        <v>0.998736113248192</v>
      </c>
    </row>
    <row r="1042" spans="1:8" ht="12.75">
      <c r="A1042" s="8"/>
      <c r="B1042" s="95"/>
      <c r="C1042" s="38" t="s">
        <v>4</v>
      </c>
      <c r="D1042" s="24">
        <v>3020</v>
      </c>
      <c r="E1042" s="17">
        <v>130</v>
      </c>
      <c r="F1042" s="114">
        <v>0</v>
      </c>
      <c r="G1042" s="117"/>
      <c r="H1042" s="136"/>
    </row>
    <row r="1043" spans="1:8" ht="12.75">
      <c r="A1043" s="8"/>
      <c r="B1043" s="14"/>
      <c r="C1043" s="88" t="s">
        <v>27</v>
      </c>
      <c r="D1043" s="24">
        <v>4010</v>
      </c>
      <c r="E1043" s="31">
        <v>172468</v>
      </c>
      <c r="F1043" s="114">
        <v>172468</v>
      </c>
      <c r="G1043" s="117">
        <v>172467.37</v>
      </c>
      <c r="H1043" s="136">
        <f t="shared" si="16"/>
        <v>0.9999963471484565</v>
      </c>
    </row>
    <row r="1044" spans="1:8" ht="12.75">
      <c r="A1044" s="8"/>
      <c r="B1044" s="14"/>
      <c r="C1044" s="88" t="s">
        <v>28</v>
      </c>
      <c r="D1044" s="24">
        <v>4040</v>
      </c>
      <c r="E1044" s="31">
        <v>4696</v>
      </c>
      <c r="F1044" s="114">
        <v>3502</v>
      </c>
      <c r="G1044" s="117">
        <v>3501.2</v>
      </c>
      <c r="H1044" s="136">
        <f t="shared" si="16"/>
        <v>0.9997715591090804</v>
      </c>
    </row>
    <row r="1045" spans="1:8" ht="12.75">
      <c r="A1045" s="8"/>
      <c r="B1045" s="14"/>
      <c r="C1045" s="88" t="s">
        <v>29</v>
      </c>
      <c r="D1045" s="24">
        <v>4110</v>
      </c>
      <c r="E1045" s="31">
        <v>26752</v>
      </c>
      <c r="F1045" s="114">
        <v>26152</v>
      </c>
      <c r="G1045" s="117">
        <v>26036.54</v>
      </c>
      <c r="H1045" s="136">
        <f t="shared" si="16"/>
        <v>0.9955850412970327</v>
      </c>
    </row>
    <row r="1046" spans="1:8" ht="12.75">
      <c r="A1046" s="8"/>
      <c r="B1046" s="14"/>
      <c r="C1046" s="88" t="s">
        <v>73</v>
      </c>
      <c r="D1046" s="24">
        <v>4120</v>
      </c>
      <c r="E1046" s="31">
        <v>4341</v>
      </c>
      <c r="F1046" s="114">
        <v>4341</v>
      </c>
      <c r="G1046" s="117">
        <v>4224.45</v>
      </c>
      <c r="H1046" s="136">
        <f t="shared" si="16"/>
        <v>0.9731513476157567</v>
      </c>
    </row>
    <row r="1047" spans="1:8" ht="12.75">
      <c r="A1047" s="8"/>
      <c r="B1047" s="14"/>
      <c r="C1047" s="88" t="s">
        <v>178</v>
      </c>
      <c r="D1047" s="91">
        <v>4170</v>
      </c>
      <c r="E1047" s="31">
        <v>500</v>
      </c>
      <c r="F1047" s="114">
        <v>500</v>
      </c>
      <c r="G1047" s="117">
        <v>500</v>
      </c>
      <c r="H1047" s="136">
        <f t="shared" si="16"/>
        <v>1</v>
      </c>
    </row>
    <row r="1048" spans="1:8" ht="12.75">
      <c r="A1048" s="8"/>
      <c r="B1048" s="14"/>
      <c r="C1048" s="92" t="s">
        <v>61</v>
      </c>
      <c r="D1048" s="24">
        <v>4210</v>
      </c>
      <c r="E1048" s="31">
        <v>2900</v>
      </c>
      <c r="F1048" s="114">
        <v>2900</v>
      </c>
      <c r="G1048" s="117">
        <v>2900</v>
      </c>
      <c r="H1048" s="136">
        <f t="shared" si="16"/>
        <v>1</v>
      </c>
    </row>
    <row r="1049" spans="1:8" ht="12.75">
      <c r="A1049" s="8"/>
      <c r="B1049" s="14"/>
      <c r="C1049" s="88" t="s">
        <v>260</v>
      </c>
      <c r="D1049" s="91">
        <v>4240</v>
      </c>
      <c r="E1049" s="31">
        <v>700</v>
      </c>
      <c r="F1049" s="114">
        <v>700</v>
      </c>
      <c r="G1049" s="117">
        <v>700</v>
      </c>
      <c r="H1049" s="136">
        <f t="shared" si="16"/>
        <v>1</v>
      </c>
    </row>
    <row r="1050" spans="1:8" ht="12.75">
      <c r="A1050" s="8"/>
      <c r="B1050" s="14"/>
      <c r="C1050" s="88" t="s">
        <v>31</v>
      </c>
      <c r="D1050" s="91">
        <v>4260</v>
      </c>
      <c r="E1050" s="31">
        <v>3100</v>
      </c>
      <c r="F1050" s="114">
        <v>21094</v>
      </c>
      <c r="G1050" s="117">
        <v>21087.02</v>
      </c>
      <c r="H1050" s="136">
        <f t="shared" si="16"/>
        <v>0.9996691002180715</v>
      </c>
    </row>
    <row r="1051" spans="1:8" ht="12.75">
      <c r="A1051" s="8"/>
      <c r="B1051" s="14"/>
      <c r="C1051" s="88" t="s">
        <v>32</v>
      </c>
      <c r="D1051" s="91">
        <v>4270</v>
      </c>
      <c r="E1051" s="31">
        <v>31100</v>
      </c>
      <c r="F1051" s="114">
        <v>13304</v>
      </c>
      <c r="G1051" s="117">
        <v>13304</v>
      </c>
      <c r="H1051" s="136">
        <f t="shared" si="16"/>
        <v>1</v>
      </c>
    </row>
    <row r="1052" spans="1:8" ht="12.75">
      <c r="A1052" s="8"/>
      <c r="B1052" s="14"/>
      <c r="C1052" s="88" t="s">
        <v>15</v>
      </c>
      <c r="D1052" s="91">
        <v>4280</v>
      </c>
      <c r="E1052" s="31">
        <v>100</v>
      </c>
      <c r="F1052" s="114">
        <v>400</v>
      </c>
      <c r="G1052" s="117">
        <v>348</v>
      </c>
      <c r="H1052" s="136">
        <f t="shared" si="16"/>
        <v>0.87</v>
      </c>
    </row>
    <row r="1053" spans="1:8" ht="12.75">
      <c r="A1053" s="8"/>
      <c r="B1053" s="14"/>
      <c r="C1053" s="88" t="s">
        <v>33</v>
      </c>
      <c r="D1053" s="91">
        <v>4300</v>
      </c>
      <c r="E1053" s="31">
        <v>3100</v>
      </c>
      <c r="F1053" s="114">
        <v>3836</v>
      </c>
      <c r="G1053" s="117">
        <v>3836</v>
      </c>
      <c r="H1053" s="136">
        <f t="shared" si="16"/>
        <v>1</v>
      </c>
    </row>
    <row r="1054" spans="1:8" ht="24">
      <c r="A1054" s="8"/>
      <c r="B1054" s="14"/>
      <c r="C1054" s="20" t="s">
        <v>414</v>
      </c>
      <c r="D1054" s="91">
        <v>4370</v>
      </c>
      <c r="E1054" s="31"/>
      <c r="F1054" s="114">
        <v>600</v>
      </c>
      <c r="G1054" s="117">
        <v>563.86</v>
      </c>
      <c r="H1054" s="136">
        <f t="shared" si="16"/>
        <v>0.9397666666666666</v>
      </c>
    </row>
    <row r="1055" spans="1:8" ht="12.75">
      <c r="A1055" s="8"/>
      <c r="B1055" s="14"/>
      <c r="C1055" s="88" t="s">
        <v>155</v>
      </c>
      <c r="D1055" s="91">
        <v>4440</v>
      </c>
      <c r="E1055" s="31">
        <v>9373</v>
      </c>
      <c r="F1055" s="114">
        <v>9373</v>
      </c>
      <c r="G1055" s="117">
        <v>9373</v>
      </c>
      <c r="H1055" s="136">
        <f t="shared" si="16"/>
        <v>1</v>
      </c>
    </row>
    <row r="1056" spans="1:8" ht="24">
      <c r="A1056" s="8"/>
      <c r="B1056" s="14"/>
      <c r="C1056" s="88" t="s">
        <v>231</v>
      </c>
      <c r="D1056" s="91">
        <v>4700</v>
      </c>
      <c r="E1056" s="31"/>
      <c r="F1056" s="114">
        <v>90</v>
      </c>
      <c r="G1056" s="117">
        <v>90</v>
      </c>
      <c r="H1056" s="136">
        <f t="shared" si="16"/>
        <v>1</v>
      </c>
    </row>
    <row r="1057" spans="1:8" ht="24">
      <c r="A1057" s="8"/>
      <c r="B1057" s="14"/>
      <c r="C1057" s="88" t="s">
        <v>272</v>
      </c>
      <c r="D1057" s="91">
        <v>4740</v>
      </c>
      <c r="E1057" s="31">
        <v>200</v>
      </c>
      <c r="F1057" s="114">
        <v>200</v>
      </c>
      <c r="G1057" s="117">
        <v>200</v>
      </c>
      <c r="H1057" s="136">
        <f t="shared" si="16"/>
        <v>1</v>
      </c>
    </row>
    <row r="1058" spans="1:8" ht="24">
      <c r="A1058" s="8"/>
      <c r="B1058" s="14"/>
      <c r="C1058" s="88" t="s">
        <v>233</v>
      </c>
      <c r="D1058" s="91">
        <v>4750</v>
      </c>
      <c r="E1058" s="31">
        <v>500</v>
      </c>
      <c r="F1058" s="114">
        <v>500</v>
      </c>
      <c r="G1058" s="117">
        <v>500</v>
      </c>
      <c r="H1058" s="136">
        <f aca="true" t="shared" si="17" ref="H1058:H1134">G1058/F1058</f>
        <v>1</v>
      </c>
    </row>
    <row r="1059" spans="1:8" ht="12.75">
      <c r="A1059" s="8"/>
      <c r="B1059" s="21" t="s">
        <v>151</v>
      </c>
      <c r="C1059" s="34" t="s">
        <v>152</v>
      </c>
      <c r="D1059" s="23"/>
      <c r="E1059" s="32">
        <f>SUM(E1060:E1061)</f>
        <v>17127</v>
      </c>
      <c r="F1059" s="32">
        <f>SUM(F1060:F1061)</f>
        <v>12816</v>
      </c>
      <c r="G1059" s="121">
        <f>SUM(G1060:G1061)</f>
        <v>12808</v>
      </c>
      <c r="H1059" s="135">
        <f t="shared" si="17"/>
        <v>0.9993757802746567</v>
      </c>
    </row>
    <row r="1060" spans="1:8" ht="12.75">
      <c r="A1060" s="146"/>
      <c r="B1060" s="14"/>
      <c r="C1060" s="38" t="s">
        <v>33</v>
      </c>
      <c r="D1060" s="16">
        <v>4300</v>
      </c>
      <c r="E1060" s="7">
        <v>17127</v>
      </c>
      <c r="F1060" s="114">
        <v>10401</v>
      </c>
      <c r="G1060" s="117">
        <v>10393</v>
      </c>
      <c r="H1060" s="136">
        <f t="shared" si="17"/>
        <v>0.999230843188155</v>
      </c>
    </row>
    <row r="1061" spans="1:8" ht="24">
      <c r="A1061" s="146"/>
      <c r="B1061" s="14"/>
      <c r="C1061" s="20" t="s">
        <v>231</v>
      </c>
      <c r="D1061" s="16">
        <v>4700</v>
      </c>
      <c r="E1061" s="7"/>
      <c r="F1061" s="114">
        <v>2415</v>
      </c>
      <c r="G1061" s="117">
        <v>2415</v>
      </c>
      <c r="H1061" s="136">
        <f t="shared" si="17"/>
        <v>1</v>
      </c>
    </row>
    <row r="1062" spans="1:8" ht="12.75">
      <c r="A1062" s="8"/>
      <c r="B1062" s="21" t="s">
        <v>112</v>
      </c>
      <c r="C1062" s="34" t="s">
        <v>114</v>
      </c>
      <c r="D1062" s="23" t="s">
        <v>110</v>
      </c>
      <c r="E1062" s="32">
        <f>SUM(E1063:E1064)</f>
        <v>47404</v>
      </c>
      <c r="F1062" s="32">
        <f>SUM(F1063:F1064)</f>
        <v>47404</v>
      </c>
      <c r="G1062" s="121">
        <f>SUM(G1063:G1064)</f>
        <v>47404</v>
      </c>
      <c r="H1062" s="135">
        <f t="shared" si="17"/>
        <v>1</v>
      </c>
    </row>
    <row r="1063" spans="1:8" ht="12.75">
      <c r="A1063" s="137"/>
      <c r="B1063" s="14"/>
      <c r="C1063" s="38" t="s">
        <v>4</v>
      </c>
      <c r="D1063" s="24">
        <v>3020</v>
      </c>
      <c r="E1063" s="7">
        <v>3425</v>
      </c>
      <c r="F1063" s="114">
        <v>3425</v>
      </c>
      <c r="G1063" s="117">
        <v>3425</v>
      </c>
      <c r="H1063" s="136">
        <f t="shared" si="17"/>
        <v>1</v>
      </c>
    </row>
    <row r="1064" spans="1:8" ht="12.75">
      <c r="A1064" s="8"/>
      <c r="B1064" s="14" t="s">
        <v>222</v>
      </c>
      <c r="C1064" s="38" t="s">
        <v>223</v>
      </c>
      <c r="D1064" s="24">
        <v>4440</v>
      </c>
      <c r="E1064" s="7">
        <v>43979</v>
      </c>
      <c r="F1064" s="114">
        <v>43979</v>
      </c>
      <c r="G1064" s="117">
        <v>43979</v>
      </c>
      <c r="H1064" s="136">
        <f t="shared" si="17"/>
        <v>1</v>
      </c>
    </row>
    <row r="1065" spans="1:8" ht="12.75">
      <c r="A1065" s="142">
        <v>900</v>
      </c>
      <c r="B1065" s="3"/>
      <c r="C1065" s="43" t="s">
        <v>116</v>
      </c>
      <c r="D1065" s="4"/>
      <c r="E1065" s="33">
        <f>SUM(E1066+E1074+E1079+E1083+E1085+E1090+E1092)</f>
        <v>19050311</v>
      </c>
      <c r="F1065" s="33">
        <f>SUM(F1066+F1074+F1079+F1083+F1085+F1090+F1092)</f>
        <v>25299199</v>
      </c>
      <c r="G1065" s="122">
        <f>SUM(G1066+G1074+G1079+G1083+G1085+G1090+G1092)</f>
        <v>22034560.599999998</v>
      </c>
      <c r="H1065" s="134">
        <f t="shared" si="17"/>
        <v>0.8709588236370644</v>
      </c>
    </row>
    <row r="1066" spans="1:8" ht="12.75">
      <c r="A1066" s="8"/>
      <c r="B1066" s="21">
        <v>90002</v>
      </c>
      <c r="C1066" s="34" t="s">
        <v>117</v>
      </c>
      <c r="D1066" s="23"/>
      <c r="E1066" s="32">
        <f>SUM(E1067:E1073)</f>
        <v>14188523</v>
      </c>
      <c r="F1066" s="32">
        <f>SUM(F1067:F1073)</f>
        <v>20021335</v>
      </c>
      <c r="G1066" s="121">
        <f>SUM(G1067:G1073)</f>
        <v>16842887.619999997</v>
      </c>
      <c r="H1066" s="135">
        <f t="shared" si="17"/>
        <v>0.8412469807832493</v>
      </c>
    </row>
    <row r="1067" spans="1:8" ht="12.75">
      <c r="A1067" s="137"/>
      <c r="B1067" s="14"/>
      <c r="C1067" s="38" t="s">
        <v>33</v>
      </c>
      <c r="D1067" s="24">
        <v>4300</v>
      </c>
      <c r="E1067" s="31">
        <v>575000</v>
      </c>
      <c r="F1067" s="114">
        <v>646800</v>
      </c>
      <c r="G1067" s="117">
        <v>559263.99</v>
      </c>
      <c r="H1067" s="136">
        <f t="shared" si="17"/>
        <v>0.8646629406307977</v>
      </c>
    </row>
    <row r="1068" spans="1:8" ht="12.75">
      <c r="A1068" s="137"/>
      <c r="B1068" s="14"/>
      <c r="C1068" s="38" t="s">
        <v>61</v>
      </c>
      <c r="D1068" s="24">
        <v>4210</v>
      </c>
      <c r="E1068" s="31"/>
      <c r="F1068" s="114">
        <v>43200</v>
      </c>
      <c r="G1068" s="117">
        <v>43189.34</v>
      </c>
      <c r="H1068" s="136">
        <f t="shared" si="17"/>
        <v>0.9997532407407407</v>
      </c>
    </row>
    <row r="1069" spans="1:8" ht="24">
      <c r="A1069" s="137"/>
      <c r="B1069" s="14"/>
      <c r="C1069" s="15" t="s">
        <v>253</v>
      </c>
      <c r="D1069" s="24">
        <v>6057</v>
      </c>
      <c r="E1069" s="31"/>
      <c r="F1069" s="114">
        <v>12005382</v>
      </c>
      <c r="G1069" s="117">
        <v>9071967.76</v>
      </c>
      <c r="H1069" s="136">
        <f t="shared" si="17"/>
        <v>0.7556584005406908</v>
      </c>
    </row>
    <row r="1070" spans="1:8" ht="24">
      <c r="A1070" s="137"/>
      <c r="B1070" s="14"/>
      <c r="C1070" s="15" t="s">
        <v>253</v>
      </c>
      <c r="D1070" s="24">
        <v>6058</v>
      </c>
      <c r="E1070" s="31">
        <v>6410670</v>
      </c>
      <c r="F1070" s="114"/>
      <c r="G1070" s="117"/>
      <c r="H1070" s="136"/>
    </row>
    <row r="1071" spans="1:8" ht="24">
      <c r="A1071" s="137"/>
      <c r="B1071" s="14"/>
      <c r="C1071" s="15" t="s">
        <v>253</v>
      </c>
      <c r="D1071" s="24">
        <v>6059</v>
      </c>
      <c r="E1071" s="31">
        <v>7096853</v>
      </c>
      <c r="F1071" s="114">
        <v>7096853</v>
      </c>
      <c r="G1071" s="117">
        <v>6946788.47</v>
      </c>
      <c r="H1071" s="136">
        <f t="shared" si="17"/>
        <v>0.9788547783080754</v>
      </c>
    </row>
    <row r="1072" spans="1:8" ht="24">
      <c r="A1072" s="137"/>
      <c r="B1072" s="14"/>
      <c r="C1072" s="15" t="s">
        <v>253</v>
      </c>
      <c r="D1072" s="24">
        <v>6050</v>
      </c>
      <c r="E1072" s="31">
        <v>50000</v>
      </c>
      <c r="F1072" s="114">
        <v>165000</v>
      </c>
      <c r="G1072" s="117">
        <v>157658.06</v>
      </c>
      <c r="H1072" s="136">
        <f t="shared" si="17"/>
        <v>0.9555033939393939</v>
      </c>
    </row>
    <row r="1073" spans="1:8" ht="12.75">
      <c r="A1073" s="8"/>
      <c r="B1073" s="14"/>
      <c r="C1073" s="20" t="s">
        <v>37</v>
      </c>
      <c r="D1073" s="24">
        <v>4480</v>
      </c>
      <c r="E1073" s="31">
        <v>56000</v>
      </c>
      <c r="F1073" s="114">
        <v>64100</v>
      </c>
      <c r="G1073" s="117">
        <v>64020</v>
      </c>
      <c r="H1073" s="136">
        <f t="shared" si="17"/>
        <v>0.9987519500780031</v>
      </c>
    </row>
    <row r="1074" spans="1:8" ht="12.75">
      <c r="A1074" s="8"/>
      <c r="B1074" s="21">
        <v>90003</v>
      </c>
      <c r="C1074" s="34" t="s">
        <v>118</v>
      </c>
      <c r="D1074" s="23"/>
      <c r="E1074" s="32">
        <f>SUM(E1075:E1078)-E1075</f>
        <v>693900</v>
      </c>
      <c r="F1074" s="32">
        <f>SUM(F1075:F1078)-F1075</f>
        <v>813900</v>
      </c>
      <c r="G1074" s="121">
        <f>SUM(G1075:G1078)-G1075</f>
        <v>813800</v>
      </c>
      <c r="H1074" s="135">
        <f t="shared" si="17"/>
        <v>0.9998771347831429</v>
      </c>
    </row>
    <row r="1075" spans="1:8" ht="12.75">
      <c r="A1075" s="62"/>
      <c r="B1075" s="14"/>
      <c r="C1075" s="38" t="s">
        <v>49</v>
      </c>
      <c r="D1075" s="26">
        <v>4300</v>
      </c>
      <c r="E1075" s="81">
        <f>SUM(E1076:E1077)</f>
        <v>683000</v>
      </c>
      <c r="F1075" s="81">
        <f>SUM(F1076:F1077)</f>
        <v>803000</v>
      </c>
      <c r="G1075" s="119">
        <f>SUM(G1076:G1077)</f>
        <v>803000</v>
      </c>
      <c r="H1075" s="138">
        <f t="shared" si="17"/>
        <v>1</v>
      </c>
    </row>
    <row r="1076" spans="1:8" ht="12.75">
      <c r="A1076" s="8"/>
      <c r="B1076" s="14"/>
      <c r="C1076" s="38" t="s">
        <v>119</v>
      </c>
      <c r="D1076" s="24"/>
      <c r="E1076" s="31">
        <v>287000</v>
      </c>
      <c r="F1076" s="114">
        <v>407000</v>
      </c>
      <c r="G1076" s="117">
        <v>407000</v>
      </c>
      <c r="H1076" s="136">
        <f t="shared" si="17"/>
        <v>1</v>
      </c>
    </row>
    <row r="1077" spans="1:8" ht="12.75">
      <c r="A1077" s="8"/>
      <c r="B1077" s="14"/>
      <c r="C1077" s="38" t="s">
        <v>120</v>
      </c>
      <c r="D1077" s="24"/>
      <c r="E1077" s="31">
        <v>396000</v>
      </c>
      <c r="F1077" s="114">
        <v>396000</v>
      </c>
      <c r="G1077" s="117">
        <v>396000</v>
      </c>
      <c r="H1077" s="136">
        <f t="shared" si="17"/>
        <v>1</v>
      </c>
    </row>
    <row r="1078" spans="1:8" ht="12.75">
      <c r="A1078" s="8"/>
      <c r="B1078" s="14"/>
      <c r="C1078" s="38" t="s">
        <v>178</v>
      </c>
      <c r="D1078" s="24">
        <v>4170</v>
      </c>
      <c r="E1078" s="31">
        <v>10900</v>
      </c>
      <c r="F1078" s="114">
        <v>10900</v>
      </c>
      <c r="G1078" s="117">
        <v>10800</v>
      </c>
      <c r="H1078" s="136">
        <f t="shared" si="17"/>
        <v>0.9908256880733946</v>
      </c>
    </row>
    <row r="1079" spans="1:8" ht="12.75">
      <c r="A1079" s="8"/>
      <c r="B1079" s="21">
        <v>90004</v>
      </c>
      <c r="C1079" s="34" t="s">
        <v>121</v>
      </c>
      <c r="D1079" s="23"/>
      <c r="E1079" s="32">
        <f>SUM(E1080:E1082)-E1080</f>
        <v>985600</v>
      </c>
      <c r="F1079" s="32">
        <f>SUM(F1080:F1082)-F1080</f>
        <v>1276015</v>
      </c>
      <c r="G1079" s="121">
        <f>SUM(G1080:G1082)-G1080</f>
        <v>1276015</v>
      </c>
      <c r="H1079" s="135">
        <f t="shared" si="17"/>
        <v>1</v>
      </c>
    </row>
    <row r="1080" spans="1:8" ht="12.75">
      <c r="A1080" s="137"/>
      <c r="B1080" s="14"/>
      <c r="C1080" s="38" t="s">
        <v>33</v>
      </c>
      <c r="D1080" s="26">
        <v>4300</v>
      </c>
      <c r="E1080" s="81">
        <f>SUM(E1081:E1082)</f>
        <v>985600</v>
      </c>
      <c r="F1080" s="81">
        <f>SUM(F1081:F1082)</f>
        <v>1276015</v>
      </c>
      <c r="G1080" s="119">
        <f>SUM(G1081:G1082)</f>
        <v>1276015</v>
      </c>
      <c r="H1080" s="138">
        <f t="shared" si="17"/>
        <v>1</v>
      </c>
    </row>
    <row r="1081" spans="1:8" ht="12.75">
      <c r="A1081" s="8"/>
      <c r="B1081" s="14"/>
      <c r="C1081" s="38" t="s">
        <v>122</v>
      </c>
      <c r="D1081" s="24"/>
      <c r="E1081" s="31">
        <v>623600</v>
      </c>
      <c r="F1081" s="114">
        <v>623600</v>
      </c>
      <c r="G1081" s="117">
        <v>623600</v>
      </c>
      <c r="H1081" s="136">
        <f t="shared" si="17"/>
        <v>1</v>
      </c>
    </row>
    <row r="1082" spans="1:8" ht="12.75">
      <c r="A1082" s="8"/>
      <c r="B1082" s="14"/>
      <c r="C1082" s="38" t="s">
        <v>123</v>
      </c>
      <c r="D1082" s="24"/>
      <c r="E1082" s="31">
        <v>362000</v>
      </c>
      <c r="F1082" s="114">
        <v>652415</v>
      </c>
      <c r="G1082" s="117">
        <v>652415</v>
      </c>
      <c r="H1082" s="136">
        <f t="shared" si="17"/>
        <v>1</v>
      </c>
    </row>
    <row r="1083" spans="1:8" ht="12.75">
      <c r="A1083" s="8"/>
      <c r="B1083" s="21">
        <v>90013</v>
      </c>
      <c r="C1083" s="34" t="s">
        <v>163</v>
      </c>
      <c r="D1083" s="23"/>
      <c r="E1083" s="32">
        <f>SUM(E1084:E1084)</f>
        <v>160000</v>
      </c>
      <c r="F1083" s="32">
        <f>SUM(F1084:F1084)</f>
        <v>168000</v>
      </c>
      <c r="G1083" s="121">
        <f>SUM(G1084:G1084)</f>
        <v>167133.8</v>
      </c>
      <c r="H1083" s="135">
        <f t="shared" si="17"/>
        <v>0.9948440476190475</v>
      </c>
    </row>
    <row r="1084" spans="1:8" ht="12.75">
      <c r="A1084" s="137"/>
      <c r="B1084" s="14"/>
      <c r="C1084" s="38" t="s">
        <v>33</v>
      </c>
      <c r="D1084" s="24">
        <v>4300</v>
      </c>
      <c r="E1084" s="31">
        <v>160000</v>
      </c>
      <c r="F1084" s="114">
        <v>168000</v>
      </c>
      <c r="G1084" s="117">
        <v>167133.8</v>
      </c>
      <c r="H1084" s="136">
        <f t="shared" si="17"/>
        <v>0.9948440476190475</v>
      </c>
    </row>
    <row r="1085" spans="1:8" ht="12.75">
      <c r="A1085" s="8"/>
      <c r="B1085" s="21">
        <v>90015</v>
      </c>
      <c r="C1085" s="34" t="s">
        <v>124</v>
      </c>
      <c r="D1085" s="23"/>
      <c r="E1085" s="32">
        <f>SUM(E1086:E1089)</f>
        <v>2355000</v>
      </c>
      <c r="F1085" s="32">
        <f>SUM(F1086:F1089)</f>
        <v>2400000</v>
      </c>
      <c r="G1085" s="121">
        <f>SUM(G1086:G1089)</f>
        <v>2341709.97</v>
      </c>
      <c r="H1085" s="135">
        <f t="shared" si="17"/>
        <v>0.9757124875000001</v>
      </c>
    </row>
    <row r="1086" spans="1:8" ht="12.75">
      <c r="A1086" s="137"/>
      <c r="B1086" s="14"/>
      <c r="C1086" s="38" t="s">
        <v>32</v>
      </c>
      <c r="D1086" s="24">
        <v>4270</v>
      </c>
      <c r="E1086" s="31">
        <v>455000</v>
      </c>
      <c r="F1086" s="114">
        <v>480000</v>
      </c>
      <c r="G1086" s="117">
        <v>472494.01</v>
      </c>
      <c r="H1086" s="136">
        <f t="shared" si="17"/>
        <v>0.9843625208333333</v>
      </c>
    </row>
    <row r="1087" spans="1:8" ht="12.75">
      <c r="A1087" s="137"/>
      <c r="B1087" s="14"/>
      <c r="C1087" s="38" t="s">
        <v>61</v>
      </c>
      <c r="D1087" s="24">
        <v>4210</v>
      </c>
      <c r="E1087" s="31">
        <v>50000</v>
      </c>
      <c r="F1087" s="114">
        <v>0</v>
      </c>
      <c r="G1087" s="117"/>
      <c r="H1087" s="136"/>
    </row>
    <row r="1088" spans="1:8" ht="12.75">
      <c r="A1088" s="8"/>
      <c r="B1088" s="14"/>
      <c r="C1088" s="38" t="s">
        <v>31</v>
      </c>
      <c r="D1088" s="24">
        <v>4260</v>
      </c>
      <c r="E1088" s="31">
        <v>1600000</v>
      </c>
      <c r="F1088" s="114">
        <v>1670000</v>
      </c>
      <c r="G1088" s="117">
        <v>1633046.03</v>
      </c>
      <c r="H1088" s="136">
        <f t="shared" si="17"/>
        <v>0.977871874251497</v>
      </c>
    </row>
    <row r="1089" spans="1:8" ht="24">
      <c r="A1089" s="8"/>
      <c r="B1089" s="14"/>
      <c r="C1089" s="20" t="s">
        <v>70</v>
      </c>
      <c r="D1089" s="24">
        <v>6050</v>
      </c>
      <c r="E1089" s="31">
        <v>250000</v>
      </c>
      <c r="F1089" s="114">
        <v>250000</v>
      </c>
      <c r="G1089" s="117">
        <v>236169.93</v>
      </c>
      <c r="H1089" s="136">
        <f t="shared" si="17"/>
        <v>0.94467972</v>
      </c>
    </row>
    <row r="1090" spans="1:8" ht="12.75">
      <c r="A1090" s="8"/>
      <c r="B1090" s="21" t="s">
        <v>144</v>
      </c>
      <c r="C1090" s="34" t="s">
        <v>146</v>
      </c>
      <c r="D1090" s="23"/>
      <c r="E1090" s="12">
        <f>SUM(E1091)</f>
        <v>5288</v>
      </c>
      <c r="F1090" s="12">
        <f>SUM(F1091)</f>
        <v>5288</v>
      </c>
      <c r="G1090" s="116">
        <f>SUM(G1091)</f>
        <v>0</v>
      </c>
      <c r="H1090" s="135">
        <f t="shared" si="17"/>
        <v>0</v>
      </c>
    </row>
    <row r="1091" spans="1:8" ht="12.75">
      <c r="A1091" s="8"/>
      <c r="B1091" s="14"/>
      <c r="C1091" s="38" t="s">
        <v>33</v>
      </c>
      <c r="D1091" s="77">
        <v>4300</v>
      </c>
      <c r="E1091" s="31">
        <v>5288</v>
      </c>
      <c r="F1091" s="114">
        <v>5288</v>
      </c>
      <c r="G1091" s="117"/>
      <c r="H1091" s="136">
        <f t="shared" si="17"/>
        <v>0</v>
      </c>
    </row>
    <row r="1092" spans="1:8" ht="12.75">
      <c r="A1092" s="8"/>
      <c r="B1092" s="21">
        <v>90095</v>
      </c>
      <c r="C1092" s="34" t="s">
        <v>40</v>
      </c>
      <c r="D1092" s="23"/>
      <c r="E1092" s="32">
        <f>SUM(E1093:E1104)-E1095</f>
        <v>662000</v>
      </c>
      <c r="F1092" s="32">
        <f>SUM(F1093:F1104)-F1095</f>
        <v>614661</v>
      </c>
      <c r="G1092" s="121">
        <f>SUM(G1093:G1104)-G1095</f>
        <v>593014.2100000001</v>
      </c>
      <c r="H1092" s="135">
        <f t="shared" si="17"/>
        <v>0.9647825549367864</v>
      </c>
    </row>
    <row r="1093" spans="1:8" ht="12.75">
      <c r="A1093" s="137"/>
      <c r="B1093" s="14"/>
      <c r="C1093" s="38" t="s">
        <v>125</v>
      </c>
      <c r="D1093" s="24">
        <v>4100</v>
      </c>
      <c r="E1093" s="31">
        <v>151500</v>
      </c>
      <c r="F1093" s="114">
        <v>151500</v>
      </c>
      <c r="G1093" s="117">
        <v>151472.5</v>
      </c>
      <c r="H1093" s="136">
        <f t="shared" si="17"/>
        <v>0.9998184818481848</v>
      </c>
    </row>
    <row r="1094" spans="1:8" ht="12.75">
      <c r="A1094" s="8"/>
      <c r="B1094" s="14"/>
      <c r="C1094" s="38" t="s">
        <v>126</v>
      </c>
      <c r="D1094" s="24">
        <v>4260</v>
      </c>
      <c r="E1094" s="31">
        <v>6000</v>
      </c>
      <c r="F1094" s="114">
        <v>3000</v>
      </c>
      <c r="G1094" s="117">
        <v>1841.1</v>
      </c>
      <c r="H1094" s="136">
        <f t="shared" si="17"/>
        <v>0.6137</v>
      </c>
    </row>
    <row r="1095" spans="1:8" ht="12.75">
      <c r="A1095" s="8"/>
      <c r="B1095" s="14"/>
      <c r="C1095" s="38" t="s">
        <v>33</v>
      </c>
      <c r="D1095" s="26">
        <v>4300</v>
      </c>
      <c r="E1095" s="81">
        <f>SUM(E1096:E1100)</f>
        <v>34500</v>
      </c>
      <c r="F1095" s="81">
        <f>SUM(F1096:F1100)</f>
        <v>72061</v>
      </c>
      <c r="G1095" s="119">
        <f>SUM(G1096:G1100)</f>
        <v>65124.619999999995</v>
      </c>
      <c r="H1095" s="138">
        <f t="shared" si="17"/>
        <v>0.9037429400091589</v>
      </c>
    </row>
    <row r="1096" spans="1:8" ht="12.75">
      <c r="A1096" s="8"/>
      <c r="B1096" s="14"/>
      <c r="C1096" s="38" t="s">
        <v>242</v>
      </c>
      <c r="D1096" s="24"/>
      <c r="E1096" s="28">
        <v>5500</v>
      </c>
      <c r="F1096" s="114">
        <v>5500</v>
      </c>
      <c r="G1096" s="117">
        <v>5136</v>
      </c>
      <c r="H1096" s="136">
        <f t="shared" si="17"/>
        <v>0.9338181818181818</v>
      </c>
    </row>
    <row r="1097" spans="1:8" ht="12.75">
      <c r="A1097" s="8"/>
      <c r="B1097" s="14"/>
      <c r="C1097" s="38" t="s">
        <v>127</v>
      </c>
      <c r="D1097" s="24"/>
      <c r="E1097" s="31">
        <v>25000</v>
      </c>
      <c r="F1097" s="114">
        <v>10000</v>
      </c>
      <c r="G1097" s="117">
        <v>6000</v>
      </c>
      <c r="H1097" s="136">
        <f t="shared" si="17"/>
        <v>0.6</v>
      </c>
    </row>
    <row r="1098" spans="1:8" ht="12.75">
      <c r="A1098" s="8"/>
      <c r="B1098" s="14"/>
      <c r="C1098" s="38" t="s">
        <v>128</v>
      </c>
      <c r="D1098" s="24"/>
      <c r="E1098" s="31">
        <v>4000</v>
      </c>
      <c r="F1098" s="114">
        <v>4000</v>
      </c>
      <c r="G1098" s="117">
        <v>3995.53</v>
      </c>
      <c r="H1098" s="136">
        <f t="shared" si="17"/>
        <v>0.9988825</v>
      </c>
    </row>
    <row r="1099" spans="1:8" ht="12.75">
      <c r="A1099" s="8"/>
      <c r="B1099" s="14"/>
      <c r="C1099" s="38" t="s">
        <v>372</v>
      </c>
      <c r="D1099" s="24"/>
      <c r="E1099" s="31"/>
      <c r="F1099" s="114">
        <v>8800</v>
      </c>
      <c r="G1099" s="117">
        <v>6240.39</v>
      </c>
      <c r="H1099" s="136">
        <f t="shared" si="17"/>
        <v>0.7091352272727273</v>
      </c>
    </row>
    <row r="1100" spans="1:8" ht="12.75">
      <c r="A1100" s="8"/>
      <c r="B1100" s="14"/>
      <c r="C1100" s="38" t="s">
        <v>406</v>
      </c>
      <c r="D1100" s="24"/>
      <c r="E1100" s="31"/>
      <c r="F1100" s="114">
        <v>43761</v>
      </c>
      <c r="G1100" s="117">
        <v>43752.7</v>
      </c>
      <c r="H1100" s="136">
        <f t="shared" si="17"/>
        <v>0.9998103334018874</v>
      </c>
    </row>
    <row r="1101" spans="1:8" ht="12.75">
      <c r="A1101" s="8"/>
      <c r="B1101" s="14"/>
      <c r="C1101" s="38" t="s">
        <v>230</v>
      </c>
      <c r="D1101" s="24">
        <v>4430</v>
      </c>
      <c r="E1101" s="31">
        <v>360000</v>
      </c>
      <c r="F1101" s="114">
        <v>296900</v>
      </c>
      <c r="G1101" s="117">
        <v>296243.44</v>
      </c>
      <c r="H1101" s="136">
        <f t="shared" si="17"/>
        <v>0.9977886156955204</v>
      </c>
    </row>
    <row r="1102" spans="1:8" ht="36">
      <c r="A1102" s="8"/>
      <c r="B1102" s="14"/>
      <c r="C1102" s="20" t="s">
        <v>203</v>
      </c>
      <c r="D1102" s="16">
        <v>2820</v>
      </c>
      <c r="E1102" s="31"/>
      <c r="F1102" s="114">
        <v>1200</v>
      </c>
      <c r="G1102" s="117"/>
      <c r="H1102" s="136">
        <f t="shared" si="17"/>
        <v>0</v>
      </c>
    </row>
    <row r="1103" spans="1:8" ht="12.75">
      <c r="A1103" s="8"/>
      <c r="B1103" s="14"/>
      <c r="C1103" s="38" t="s">
        <v>307</v>
      </c>
      <c r="D1103" s="24">
        <v>6050</v>
      </c>
      <c r="E1103" s="31">
        <v>90000</v>
      </c>
      <c r="F1103" s="114">
        <v>90000</v>
      </c>
      <c r="G1103" s="117">
        <v>78332.55</v>
      </c>
      <c r="H1103" s="136">
        <f t="shared" si="17"/>
        <v>0.8703616666666667</v>
      </c>
    </row>
    <row r="1104" spans="1:8" ht="24">
      <c r="A1104" s="8"/>
      <c r="B1104" s="14"/>
      <c r="C1104" s="20" t="s">
        <v>322</v>
      </c>
      <c r="D1104" s="24">
        <v>6050</v>
      </c>
      <c r="E1104" s="31">
        <v>20000</v>
      </c>
      <c r="F1104" s="114">
        <v>0</v>
      </c>
      <c r="G1104" s="117"/>
      <c r="H1104" s="136"/>
    </row>
    <row r="1105" spans="1:8" ht="12.75">
      <c r="A1105" s="142">
        <v>921</v>
      </c>
      <c r="B1105" s="3"/>
      <c r="C1105" s="43" t="s">
        <v>129</v>
      </c>
      <c r="D1105" s="4"/>
      <c r="E1105" s="33">
        <f>SUM(E1106+E1108+E1112+E1116+E1118+E1126+E1130+E1114)</f>
        <v>8907580</v>
      </c>
      <c r="F1105" s="33">
        <f>SUM(F1106+F1108+F1112+F1116+F1118+F1126+F1130+F1114)</f>
        <v>10937007</v>
      </c>
      <c r="G1105" s="122">
        <f>SUM(G1106+G1108+G1112+G1116+G1118+G1126+G1130+G1114)</f>
        <v>10596884.280000001</v>
      </c>
      <c r="H1105" s="134">
        <f t="shared" si="17"/>
        <v>0.9689016638647119</v>
      </c>
    </row>
    <row r="1106" spans="1:8" ht="12.75">
      <c r="A1106" s="55"/>
      <c r="B1106" s="21">
        <v>92106</v>
      </c>
      <c r="C1106" s="34" t="s">
        <v>337</v>
      </c>
      <c r="D1106" s="23"/>
      <c r="E1106" s="32">
        <f>SUM(E1107:E1107)</f>
        <v>851136</v>
      </c>
      <c r="F1106" s="32">
        <f>SUM(F1107:F1107)</f>
        <v>1183711</v>
      </c>
      <c r="G1106" s="121">
        <f>SUM(G1107:G1107)</f>
        <v>1183711</v>
      </c>
      <c r="H1106" s="135">
        <f t="shared" si="17"/>
        <v>1</v>
      </c>
    </row>
    <row r="1107" spans="1:8" ht="24">
      <c r="A1107" s="55"/>
      <c r="B1107" s="35"/>
      <c r="C1107" s="20" t="s">
        <v>189</v>
      </c>
      <c r="D1107" s="48">
        <v>2480</v>
      </c>
      <c r="E1107" s="7">
        <v>851136</v>
      </c>
      <c r="F1107" s="114">
        <v>1183711</v>
      </c>
      <c r="G1107" s="117">
        <v>1183711</v>
      </c>
      <c r="H1107" s="136">
        <f t="shared" si="17"/>
        <v>1</v>
      </c>
    </row>
    <row r="1108" spans="1:8" ht="12.75">
      <c r="A1108" s="143"/>
      <c r="B1108" s="21">
        <v>92108</v>
      </c>
      <c r="C1108" s="34" t="s">
        <v>130</v>
      </c>
      <c r="D1108" s="23"/>
      <c r="E1108" s="32">
        <f>SUM(E1109:E1111)</f>
        <v>1327000</v>
      </c>
      <c r="F1108" s="32">
        <f>SUM(F1109:F1111)</f>
        <v>1117575</v>
      </c>
      <c r="G1108" s="121">
        <f>SUM(G1109:G1111)</f>
        <v>1116427.46</v>
      </c>
      <c r="H1108" s="135">
        <f t="shared" si="17"/>
        <v>0.9989731874818244</v>
      </c>
    </row>
    <row r="1109" spans="1:8" ht="24">
      <c r="A1109" s="143"/>
      <c r="B1109" s="35"/>
      <c r="C1109" s="20" t="s">
        <v>340</v>
      </c>
      <c r="D1109" s="48">
        <v>2480</v>
      </c>
      <c r="E1109" s="7">
        <v>807000</v>
      </c>
      <c r="F1109" s="114">
        <v>1097575</v>
      </c>
      <c r="G1109" s="117">
        <v>1097575</v>
      </c>
      <c r="H1109" s="136">
        <f t="shared" si="17"/>
        <v>1</v>
      </c>
    </row>
    <row r="1110" spans="1:8" ht="48">
      <c r="A1110" s="143"/>
      <c r="B1110" s="35"/>
      <c r="C1110" s="45" t="s">
        <v>16</v>
      </c>
      <c r="D1110" s="24">
        <v>6220</v>
      </c>
      <c r="E1110" s="7">
        <v>20000</v>
      </c>
      <c r="F1110" s="114">
        <v>20000</v>
      </c>
      <c r="G1110" s="117">
        <v>18852.46</v>
      </c>
      <c r="H1110" s="136">
        <f t="shared" si="17"/>
        <v>0.942623</v>
      </c>
    </row>
    <row r="1111" spans="1:8" ht="36">
      <c r="A1111" s="8"/>
      <c r="B1111" s="14"/>
      <c r="C1111" s="45" t="s">
        <v>341</v>
      </c>
      <c r="D1111" s="24">
        <v>6050</v>
      </c>
      <c r="E1111" s="7">
        <v>500000</v>
      </c>
      <c r="F1111" s="114">
        <v>0</v>
      </c>
      <c r="G1111" s="117"/>
      <c r="H1111" s="136"/>
    </row>
    <row r="1112" spans="1:8" ht="12.75">
      <c r="A1112" s="8"/>
      <c r="B1112" s="21">
        <v>92109</v>
      </c>
      <c r="C1112" s="34" t="s">
        <v>131</v>
      </c>
      <c r="D1112" s="23"/>
      <c r="E1112" s="32">
        <f>SUM(E1113:E1113)</f>
        <v>995000</v>
      </c>
      <c r="F1112" s="32">
        <f>SUM(F1113:F1113)</f>
        <v>1015000</v>
      </c>
      <c r="G1112" s="121">
        <f>SUM(G1113:G1113)</f>
        <v>1015000</v>
      </c>
      <c r="H1112" s="135">
        <f t="shared" si="17"/>
        <v>1</v>
      </c>
    </row>
    <row r="1113" spans="1:8" ht="24">
      <c r="A1113" s="8"/>
      <c r="B1113" s="35"/>
      <c r="C1113" s="20" t="s">
        <v>189</v>
      </c>
      <c r="D1113" s="48">
        <v>2480</v>
      </c>
      <c r="E1113" s="7">
        <v>995000</v>
      </c>
      <c r="F1113" s="114">
        <v>1015000</v>
      </c>
      <c r="G1113" s="117">
        <v>1015000</v>
      </c>
      <c r="H1113" s="136">
        <f t="shared" si="17"/>
        <v>1</v>
      </c>
    </row>
    <row r="1114" spans="1:8" ht="12.75">
      <c r="A1114" s="8"/>
      <c r="B1114" s="21" t="s">
        <v>438</v>
      </c>
      <c r="C1114" s="10" t="s">
        <v>439</v>
      </c>
      <c r="D1114" s="65"/>
      <c r="E1114" s="13">
        <f>SUM(E1115)</f>
        <v>0</v>
      </c>
      <c r="F1114" s="13">
        <f>SUM(F1115)</f>
        <v>657580</v>
      </c>
      <c r="G1114" s="127">
        <f>SUM(G1115)</f>
        <v>463478</v>
      </c>
      <c r="H1114" s="135">
        <f t="shared" si="17"/>
        <v>0.7048237476808905</v>
      </c>
    </row>
    <row r="1115" spans="1:8" ht="12.75">
      <c r="A1115" s="8"/>
      <c r="B1115" s="35"/>
      <c r="C1115" s="20" t="s">
        <v>440</v>
      </c>
      <c r="D1115" s="48">
        <v>6050</v>
      </c>
      <c r="E1115" s="7"/>
      <c r="F1115" s="114">
        <v>657580</v>
      </c>
      <c r="G1115" s="117">
        <v>463478</v>
      </c>
      <c r="H1115" s="136">
        <f t="shared" si="17"/>
        <v>0.7048237476808905</v>
      </c>
    </row>
    <row r="1116" spans="1:8" ht="12.75">
      <c r="A1116" s="8"/>
      <c r="B1116" s="21" t="s">
        <v>0</v>
      </c>
      <c r="C1116" s="34" t="s">
        <v>132</v>
      </c>
      <c r="D1116" s="23"/>
      <c r="E1116" s="32">
        <f>SUM(E1117:E1117)</f>
        <v>1247916</v>
      </c>
      <c r="F1116" s="32">
        <f>SUM(F1117:F1117)</f>
        <v>1695185</v>
      </c>
      <c r="G1116" s="121">
        <f>SUM(G1117:G1117)</f>
        <v>1695185</v>
      </c>
      <c r="H1116" s="135">
        <f t="shared" si="17"/>
        <v>1</v>
      </c>
    </row>
    <row r="1117" spans="1:8" ht="24">
      <c r="A1117" s="8"/>
      <c r="B1117" s="35"/>
      <c r="C1117" s="20" t="s">
        <v>189</v>
      </c>
      <c r="D1117" s="48">
        <v>2480</v>
      </c>
      <c r="E1117" s="25">
        <v>1247916</v>
      </c>
      <c r="F1117" s="114">
        <v>1695185</v>
      </c>
      <c r="G1117" s="117">
        <v>1695185</v>
      </c>
      <c r="H1117" s="136">
        <f t="shared" si="17"/>
        <v>1</v>
      </c>
    </row>
    <row r="1118" spans="1:8" ht="12.75">
      <c r="A1118" s="8"/>
      <c r="B1118" s="21">
        <v>92118</v>
      </c>
      <c r="C1118" s="34" t="s">
        <v>133</v>
      </c>
      <c r="D1118" s="23"/>
      <c r="E1118" s="32">
        <f>SUM(E1119:E1125)</f>
        <v>4071908</v>
      </c>
      <c r="F1118" s="32">
        <f>SUM(F1119:F1125)</f>
        <v>4629903</v>
      </c>
      <c r="G1118" s="121">
        <f>SUM(G1119:G1125)</f>
        <v>4591249.36</v>
      </c>
      <c r="H1118" s="135">
        <f t="shared" si="17"/>
        <v>0.9916513067336401</v>
      </c>
    </row>
    <row r="1119" spans="1:8" ht="24">
      <c r="A1119" s="8"/>
      <c r="B1119" s="35"/>
      <c r="C1119" s="20" t="s">
        <v>340</v>
      </c>
      <c r="D1119" s="48">
        <v>2480</v>
      </c>
      <c r="E1119" s="25">
        <v>1036500</v>
      </c>
      <c r="F1119" s="114">
        <v>1323375</v>
      </c>
      <c r="G1119" s="117">
        <v>1323375</v>
      </c>
      <c r="H1119" s="136">
        <f t="shared" si="17"/>
        <v>1</v>
      </c>
    </row>
    <row r="1120" spans="1:8" ht="24">
      <c r="A1120" s="8"/>
      <c r="B1120" s="35"/>
      <c r="C1120" s="88" t="s">
        <v>419</v>
      </c>
      <c r="D1120" s="24">
        <v>4560</v>
      </c>
      <c r="E1120" s="25"/>
      <c r="F1120" s="114">
        <v>12</v>
      </c>
      <c r="G1120" s="117">
        <v>12</v>
      </c>
      <c r="H1120" s="136">
        <f t="shared" si="17"/>
        <v>1</v>
      </c>
    </row>
    <row r="1121" spans="1:8" ht="48">
      <c r="A1121" s="8"/>
      <c r="B1121" s="35"/>
      <c r="C1121" s="45" t="s">
        <v>16</v>
      </c>
      <c r="D1121" s="24">
        <v>6220</v>
      </c>
      <c r="E1121" s="7">
        <v>100000</v>
      </c>
      <c r="F1121" s="114">
        <v>100000</v>
      </c>
      <c r="G1121" s="117">
        <v>100000</v>
      </c>
      <c r="H1121" s="136">
        <f t="shared" si="17"/>
        <v>1</v>
      </c>
    </row>
    <row r="1122" spans="1:8" ht="36">
      <c r="A1122" s="8"/>
      <c r="B1122" s="35"/>
      <c r="C1122" s="20" t="s">
        <v>373</v>
      </c>
      <c r="D1122" s="24">
        <v>6050</v>
      </c>
      <c r="E1122" s="7"/>
      <c r="F1122" s="114">
        <v>41108</v>
      </c>
      <c r="G1122" s="117">
        <v>34164.52</v>
      </c>
      <c r="H1122" s="136">
        <f t="shared" si="17"/>
        <v>0.8310917582952223</v>
      </c>
    </row>
    <row r="1123" spans="1:8" ht="24">
      <c r="A1123" s="8"/>
      <c r="B1123" s="35"/>
      <c r="C1123" s="20" t="s">
        <v>254</v>
      </c>
      <c r="D1123" s="24">
        <v>6057</v>
      </c>
      <c r="E1123" s="7"/>
      <c r="F1123" s="114">
        <v>2201408</v>
      </c>
      <c r="G1123" s="117">
        <v>2173321.37</v>
      </c>
      <c r="H1123" s="136">
        <f t="shared" si="17"/>
        <v>0.9872415154301247</v>
      </c>
    </row>
    <row r="1124" spans="1:8" ht="24">
      <c r="A1124" s="8"/>
      <c r="B1124" s="35"/>
      <c r="C1124" s="20" t="s">
        <v>254</v>
      </c>
      <c r="D1124" s="24">
        <v>6058</v>
      </c>
      <c r="E1124" s="7">
        <v>2201408</v>
      </c>
      <c r="F1124" s="114"/>
      <c r="G1124" s="117"/>
      <c r="H1124" s="136"/>
    </row>
    <row r="1125" spans="1:8" ht="24">
      <c r="A1125" s="8"/>
      <c r="B1125" s="35"/>
      <c r="C1125" s="20" t="s">
        <v>254</v>
      </c>
      <c r="D1125" s="24">
        <v>6059</v>
      </c>
      <c r="E1125" s="7">
        <v>734000</v>
      </c>
      <c r="F1125" s="114">
        <v>964000</v>
      </c>
      <c r="G1125" s="117">
        <v>960376.47</v>
      </c>
      <c r="H1125" s="136">
        <f t="shared" si="17"/>
        <v>0.9962411514522821</v>
      </c>
    </row>
    <row r="1126" spans="1:8" ht="12.75">
      <c r="A1126" s="8"/>
      <c r="B1126" s="21">
        <v>92120</v>
      </c>
      <c r="C1126" s="34" t="s">
        <v>113</v>
      </c>
      <c r="D1126" s="23"/>
      <c r="E1126" s="32">
        <f>SUM(E1127:E1129)</f>
        <v>301400</v>
      </c>
      <c r="F1126" s="32">
        <f>SUM(F1127:F1129)</f>
        <v>520833</v>
      </c>
      <c r="G1126" s="121">
        <f>SUM(G1127:G1129)</f>
        <v>414980.32</v>
      </c>
      <c r="H1126" s="135">
        <f t="shared" si="17"/>
        <v>0.7967627243281435</v>
      </c>
    </row>
    <row r="1127" spans="1:8" ht="48">
      <c r="A1127" s="137"/>
      <c r="B1127" s="47"/>
      <c r="C1127" s="20" t="s">
        <v>248</v>
      </c>
      <c r="D1127" s="48">
        <v>2720</v>
      </c>
      <c r="E1127" s="7">
        <v>301400</v>
      </c>
      <c r="F1127" s="114">
        <v>251897</v>
      </c>
      <c r="G1127" s="117">
        <v>189555</v>
      </c>
      <c r="H1127" s="136">
        <f t="shared" si="17"/>
        <v>0.7525099544655157</v>
      </c>
    </row>
    <row r="1128" spans="1:8" ht="48">
      <c r="A1128" s="137"/>
      <c r="B1128" s="47"/>
      <c r="C1128" s="20" t="s">
        <v>374</v>
      </c>
      <c r="D1128" s="48">
        <v>2730</v>
      </c>
      <c r="E1128" s="7"/>
      <c r="F1128" s="114">
        <v>49503</v>
      </c>
      <c r="G1128" s="117">
        <v>49502.5</v>
      </c>
      <c r="H1128" s="136">
        <f t="shared" si="17"/>
        <v>0.9999898996020443</v>
      </c>
    </row>
    <row r="1129" spans="1:8" ht="12.75">
      <c r="A1129" s="137"/>
      <c r="B1129" s="47"/>
      <c r="C1129" s="20" t="s">
        <v>32</v>
      </c>
      <c r="D1129" s="48">
        <v>4270</v>
      </c>
      <c r="E1129" s="7"/>
      <c r="F1129" s="114">
        <v>219433</v>
      </c>
      <c r="G1129" s="117">
        <v>175922.82</v>
      </c>
      <c r="H1129" s="136">
        <f t="shared" si="17"/>
        <v>0.8017154211080376</v>
      </c>
    </row>
    <row r="1130" spans="1:8" ht="12.75">
      <c r="A1130" s="143"/>
      <c r="B1130" s="21">
        <v>92195</v>
      </c>
      <c r="C1130" s="34" t="s">
        <v>40</v>
      </c>
      <c r="D1130" s="23"/>
      <c r="E1130" s="32">
        <f>SUM(E1131:E1139)</f>
        <v>113220</v>
      </c>
      <c r="F1130" s="32">
        <f>SUM(F1131:F1139)</f>
        <v>117220</v>
      </c>
      <c r="G1130" s="121">
        <f>SUM(G1131:G1139)</f>
        <v>116853.14000000001</v>
      </c>
      <c r="H1130" s="135">
        <f t="shared" si="17"/>
        <v>0.9968703292953423</v>
      </c>
    </row>
    <row r="1131" spans="1:8" ht="36">
      <c r="A1131" s="137"/>
      <c r="B1131" s="14"/>
      <c r="C1131" s="20" t="s">
        <v>203</v>
      </c>
      <c r="D1131" s="16">
        <v>2820</v>
      </c>
      <c r="E1131" s="28">
        <v>42800</v>
      </c>
      <c r="F1131" s="114">
        <v>46800</v>
      </c>
      <c r="G1131" s="117">
        <v>46800</v>
      </c>
      <c r="H1131" s="136">
        <f t="shared" si="17"/>
        <v>1</v>
      </c>
    </row>
    <row r="1132" spans="1:8" ht="24">
      <c r="A1132" s="8"/>
      <c r="B1132" s="14"/>
      <c r="C1132" s="89" t="s">
        <v>267</v>
      </c>
      <c r="D1132" s="62">
        <v>2800</v>
      </c>
      <c r="E1132" s="17">
        <v>11300</v>
      </c>
      <c r="F1132" s="114">
        <v>4500</v>
      </c>
      <c r="G1132" s="117">
        <v>4500</v>
      </c>
      <c r="H1132" s="136">
        <f t="shared" si="17"/>
        <v>1</v>
      </c>
    </row>
    <row r="1133" spans="1:8" ht="12.75">
      <c r="A1133" s="8"/>
      <c r="B1133" s="14"/>
      <c r="C1133" s="20" t="s">
        <v>188</v>
      </c>
      <c r="D1133" s="24">
        <v>4300</v>
      </c>
      <c r="E1133" s="31">
        <v>6900</v>
      </c>
      <c r="F1133" s="114">
        <v>6900</v>
      </c>
      <c r="G1133" s="117">
        <v>6900</v>
      </c>
      <c r="H1133" s="136">
        <f t="shared" si="17"/>
        <v>1</v>
      </c>
    </row>
    <row r="1134" spans="1:8" ht="24">
      <c r="A1134" s="8"/>
      <c r="B1134" s="14"/>
      <c r="C1134" s="20" t="s">
        <v>189</v>
      </c>
      <c r="D1134" s="24">
        <v>2480</v>
      </c>
      <c r="E1134" s="25">
        <v>8600</v>
      </c>
      <c r="F1134" s="114">
        <v>6500</v>
      </c>
      <c r="G1134" s="117">
        <v>6500</v>
      </c>
      <c r="H1134" s="136">
        <f t="shared" si="17"/>
        <v>1</v>
      </c>
    </row>
    <row r="1135" spans="1:8" ht="12.75">
      <c r="A1135" s="8"/>
      <c r="B1135" s="14"/>
      <c r="C1135" s="20" t="s">
        <v>290</v>
      </c>
      <c r="D1135" s="24">
        <v>4170</v>
      </c>
      <c r="E1135" s="31">
        <v>510</v>
      </c>
      <c r="F1135" s="114">
        <v>0</v>
      </c>
      <c r="G1135" s="117"/>
      <c r="H1135" s="136"/>
    </row>
    <row r="1136" spans="1:8" ht="12.75">
      <c r="A1136" s="8"/>
      <c r="B1136" s="14"/>
      <c r="C1136" s="38" t="s">
        <v>186</v>
      </c>
      <c r="D1136" s="24">
        <v>4530</v>
      </c>
      <c r="E1136" s="31">
        <v>1000</v>
      </c>
      <c r="F1136" s="114">
        <v>120</v>
      </c>
      <c r="G1136" s="117"/>
      <c r="H1136" s="136">
        <f aca="true" t="shared" si="18" ref="H1136:H1194">G1136/F1136</f>
        <v>0</v>
      </c>
    </row>
    <row r="1137" spans="1:8" ht="24">
      <c r="A1137" s="8"/>
      <c r="B1137" s="14"/>
      <c r="C1137" s="20" t="s">
        <v>137</v>
      </c>
      <c r="D1137" s="24">
        <v>3040</v>
      </c>
      <c r="E1137" s="31">
        <v>10400</v>
      </c>
      <c r="F1137" s="114">
        <v>16000</v>
      </c>
      <c r="G1137" s="117">
        <v>16000</v>
      </c>
      <c r="H1137" s="136">
        <f t="shared" si="18"/>
        <v>1</v>
      </c>
    </row>
    <row r="1138" spans="1:8" ht="12.75">
      <c r="A1138" s="8"/>
      <c r="B1138" s="14"/>
      <c r="C1138" s="38" t="s">
        <v>61</v>
      </c>
      <c r="D1138" s="24">
        <v>4210</v>
      </c>
      <c r="E1138" s="31">
        <v>6460</v>
      </c>
      <c r="F1138" s="114">
        <v>6250</v>
      </c>
      <c r="G1138" s="117">
        <v>6029.24</v>
      </c>
      <c r="H1138" s="136">
        <f t="shared" si="18"/>
        <v>0.9646783999999999</v>
      </c>
    </row>
    <row r="1139" spans="1:8" ht="12.75">
      <c r="A1139" s="8"/>
      <c r="B1139" s="14"/>
      <c r="C1139" s="38" t="s">
        <v>229</v>
      </c>
      <c r="D1139" s="24">
        <v>4300</v>
      </c>
      <c r="E1139" s="31">
        <v>25250</v>
      </c>
      <c r="F1139" s="114">
        <v>30150</v>
      </c>
      <c r="G1139" s="117">
        <v>30123.9</v>
      </c>
      <c r="H1139" s="136">
        <f t="shared" si="18"/>
        <v>0.999134328358209</v>
      </c>
    </row>
    <row r="1140" spans="1:8" ht="12.75">
      <c r="A1140" s="142">
        <v>926</v>
      </c>
      <c r="B1140" s="3"/>
      <c r="C1140" s="43" t="s">
        <v>134</v>
      </c>
      <c r="D1140" s="78"/>
      <c r="E1140" s="33">
        <f>SUM(E1141+E1153+E1182+E1184)</f>
        <v>3605969</v>
      </c>
      <c r="F1140" s="33">
        <f>SUM(F1141+F1153+F1182+F1184)</f>
        <v>4244111</v>
      </c>
      <c r="G1140" s="122">
        <f>SUM(G1141+G1153+G1182+G1184)</f>
        <v>4077943.5600000005</v>
      </c>
      <c r="H1140" s="134">
        <f t="shared" si="18"/>
        <v>0.9608475273149077</v>
      </c>
    </row>
    <row r="1141" spans="1:8" ht="12.75">
      <c r="A1141" s="144"/>
      <c r="B1141" s="21" t="s">
        <v>316</v>
      </c>
      <c r="C1141" s="34" t="s">
        <v>317</v>
      </c>
      <c r="D1141" s="102"/>
      <c r="E1141" s="32">
        <f>SUM(E1142:E1152)</f>
        <v>48867</v>
      </c>
      <c r="F1141" s="32">
        <f>SUM(F1142:F1152)</f>
        <v>60828</v>
      </c>
      <c r="G1141" s="121">
        <f>SUM(G1142:G1152)</f>
        <v>60631.450000000004</v>
      </c>
      <c r="H1141" s="135">
        <f t="shared" si="18"/>
        <v>0.9967687578089038</v>
      </c>
    </row>
    <row r="1142" spans="1:8" ht="12.75">
      <c r="A1142" s="144"/>
      <c r="B1142" s="60"/>
      <c r="C1142" s="103" t="s">
        <v>27</v>
      </c>
      <c r="D1142" s="104">
        <v>4010</v>
      </c>
      <c r="E1142" s="37">
        <v>5880</v>
      </c>
      <c r="F1142" s="114">
        <v>0</v>
      </c>
      <c r="G1142" s="117"/>
      <c r="H1142" s="136"/>
    </row>
    <row r="1143" spans="1:8" ht="12.75">
      <c r="A1143" s="144"/>
      <c r="B1143" s="60"/>
      <c r="C1143" s="103" t="s">
        <v>178</v>
      </c>
      <c r="D1143" s="104">
        <v>4170</v>
      </c>
      <c r="E1143" s="37">
        <v>20750</v>
      </c>
      <c r="F1143" s="114">
        <v>30273</v>
      </c>
      <c r="G1143" s="117">
        <v>30272.5</v>
      </c>
      <c r="H1143" s="136">
        <f t="shared" si="18"/>
        <v>0.9999834836322796</v>
      </c>
    </row>
    <row r="1144" spans="1:8" ht="12.75">
      <c r="A1144" s="144"/>
      <c r="B1144" s="60"/>
      <c r="C1144" s="103" t="s">
        <v>29</v>
      </c>
      <c r="D1144" s="104">
        <v>4110</v>
      </c>
      <c r="E1144" s="37">
        <v>893</v>
      </c>
      <c r="F1144" s="114">
        <v>939</v>
      </c>
      <c r="G1144" s="117">
        <v>938.71</v>
      </c>
      <c r="H1144" s="136">
        <f t="shared" si="18"/>
        <v>0.9996911608093717</v>
      </c>
    </row>
    <row r="1145" spans="1:8" ht="12.75">
      <c r="A1145" s="144"/>
      <c r="B1145" s="60"/>
      <c r="C1145" s="103" t="s">
        <v>73</v>
      </c>
      <c r="D1145" s="104">
        <v>4120</v>
      </c>
      <c r="E1145" s="37">
        <v>144</v>
      </c>
      <c r="F1145" s="114">
        <v>144</v>
      </c>
      <c r="G1145" s="117">
        <v>144</v>
      </c>
      <c r="H1145" s="136">
        <f t="shared" si="18"/>
        <v>1</v>
      </c>
    </row>
    <row r="1146" spans="1:8" ht="12.75">
      <c r="A1146" s="144"/>
      <c r="B1146" s="60"/>
      <c r="C1146" s="103" t="s">
        <v>155</v>
      </c>
      <c r="D1146" s="104">
        <v>4440</v>
      </c>
      <c r="E1146" s="37">
        <v>500</v>
      </c>
      <c r="F1146" s="114">
        <v>0</v>
      </c>
      <c r="G1146" s="117"/>
      <c r="H1146" s="136"/>
    </row>
    <row r="1147" spans="1:8" ht="12.75">
      <c r="A1147" s="144"/>
      <c r="B1147" s="60"/>
      <c r="C1147" s="103" t="s">
        <v>61</v>
      </c>
      <c r="D1147" s="104">
        <v>4210</v>
      </c>
      <c r="E1147" s="37">
        <v>3000</v>
      </c>
      <c r="F1147" s="114">
        <v>1657</v>
      </c>
      <c r="G1147" s="117">
        <v>1646.28</v>
      </c>
      <c r="H1147" s="136">
        <f t="shared" si="18"/>
        <v>0.9935304767652383</v>
      </c>
    </row>
    <row r="1148" spans="1:8" ht="12.75">
      <c r="A1148" s="144"/>
      <c r="B1148" s="60"/>
      <c r="C1148" s="103" t="s">
        <v>31</v>
      </c>
      <c r="D1148" s="104">
        <v>4260</v>
      </c>
      <c r="E1148" s="37">
        <v>10200</v>
      </c>
      <c r="F1148" s="114">
        <v>5700</v>
      </c>
      <c r="G1148" s="117">
        <v>5609.51</v>
      </c>
      <c r="H1148" s="136">
        <f t="shared" si="18"/>
        <v>0.9841245614035088</v>
      </c>
    </row>
    <row r="1149" spans="1:8" ht="12.75">
      <c r="A1149" s="144"/>
      <c r="B1149" s="60"/>
      <c r="C1149" s="103" t="s">
        <v>346</v>
      </c>
      <c r="D1149" s="104">
        <v>4300</v>
      </c>
      <c r="E1149" s="37">
        <v>7400</v>
      </c>
      <c r="F1149" s="114">
        <v>2900</v>
      </c>
      <c r="G1149" s="117">
        <v>2859.83</v>
      </c>
      <c r="H1149" s="136">
        <f t="shared" si="18"/>
        <v>0.986148275862069</v>
      </c>
    </row>
    <row r="1150" spans="1:8" ht="24">
      <c r="A1150" s="144"/>
      <c r="B1150" s="60"/>
      <c r="C1150" s="20" t="s">
        <v>441</v>
      </c>
      <c r="D1150" s="104" t="s">
        <v>295</v>
      </c>
      <c r="E1150" s="37"/>
      <c r="F1150" s="114">
        <v>281</v>
      </c>
      <c r="G1150" s="117">
        <v>280.62</v>
      </c>
      <c r="H1150" s="136">
        <f t="shared" si="18"/>
        <v>0.9986476868327402</v>
      </c>
    </row>
    <row r="1151" spans="1:8" ht="24">
      <c r="A1151" s="144"/>
      <c r="B1151" s="60"/>
      <c r="C1151" s="20" t="s">
        <v>414</v>
      </c>
      <c r="D1151" s="104">
        <v>4370</v>
      </c>
      <c r="E1151" s="37">
        <v>100</v>
      </c>
      <c r="F1151" s="114">
        <v>54</v>
      </c>
      <c r="G1151" s="117">
        <v>0</v>
      </c>
      <c r="H1151" s="136">
        <f t="shared" si="18"/>
        <v>0</v>
      </c>
    </row>
    <row r="1152" spans="1:8" ht="12.75">
      <c r="A1152" s="144"/>
      <c r="B1152" s="60"/>
      <c r="C1152" s="20" t="s">
        <v>442</v>
      </c>
      <c r="D1152" s="104" t="s">
        <v>306</v>
      </c>
      <c r="E1152" s="37"/>
      <c r="F1152" s="114">
        <v>18880</v>
      </c>
      <c r="G1152" s="117">
        <v>18880</v>
      </c>
      <c r="H1152" s="136">
        <f t="shared" si="18"/>
        <v>1</v>
      </c>
    </row>
    <row r="1153" spans="1:8" ht="12.75">
      <c r="A1153" s="144"/>
      <c r="B1153" s="9" t="s">
        <v>282</v>
      </c>
      <c r="C1153" s="97" t="s">
        <v>283</v>
      </c>
      <c r="D1153" s="98"/>
      <c r="E1153" s="12">
        <f>SUM(E1154:E1181)</f>
        <v>2820642</v>
      </c>
      <c r="F1153" s="12">
        <f>SUM(F1154:F1181)</f>
        <v>3204751</v>
      </c>
      <c r="G1153" s="116">
        <f>SUM(G1154:G1181)</f>
        <v>3083476.0100000002</v>
      </c>
      <c r="H1153" s="135">
        <f t="shared" si="18"/>
        <v>0.9621577495412281</v>
      </c>
    </row>
    <row r="1154" spans="1:8" ht="12.75">
      <c r="A1154" s="144"/>
      <c r="B1154" s="85"/>
      <c r="C1154" s="96" t="s">
        <v>185</v>
      </c>
      <c r="D1154" s="101">
        <v>3020</v>
      </c>
      <c r="E1154" s="17">
        <v>10700</v>
      </c>
      <c r="F1154" s="114">
        <v>21200</v>
      </c>
      <c r="G1154" s="117">
        <v>21158.29</v>
      </c>
      <c r="H1154" s="136">
        <f t="shared" si="18"/>
        <v>0.9980325471698114</v>
      </c>
    </row>
    <row r="1155" spans="1:8" ht="12.75">
      <c r="A1155" s="144"/>
      <c r="B1155" s="85"/>
      <c r="C1155" s="96" t="s">
        <v>27</v>
      </c>
      <c r="D1155" s="85">
        <v>4010</v>
      </c>
      <c r="E1155" s="17">
        <v>1435916</v>
      </c>
      <c r="F1155" s="114">
        <v>1307316</v>
      </c>
      <c r="G1155" s="117">
        <v>1304781.77</v>
      </c>
      <c r="H1155" s="136">
        <f t="shared" si="18"/>
        <v>0.9980615015803371</v>
      </c>
    </row>
    <row r="1156" spans="1:8" ht="12.75">
      <c r="A1156" s="144"/>
      <c r="B1156" s="85"/>
      <c r="C1156" s="96" t="s">
        <v>28</v>
      </c>
      <c r="D1156" s="85">
        <v>4040</v>
      </c>
      <c r="E1156" s="17">
        <v>114860</v>
      </c>
      <c r="F1156" s="114">
        <v>109860</v>
      </c>
      <c r="G1156" s="117"/>
      <c r="H1156" s="136">
        <f t="shared" si="18"/>
        <v>0</v>
      </c>
    </row>
    <row r="1157" spans="1:8" ht="12.75">
      <c r="A1157" s="144"/>
      <c r="B1157" s="85"/>
      <c r="C1157" s="96" t="s">
        <v>29</v>
      </c>
      <c r="D1157" s="85">
        <v>4110</v>
      </c>
      <c r="E1157" s="17">
        <v>231453</v>
      </c>
      <c r="F1157" s="114">
        <v>214653</v>
      </c>
      <c r="G1157" s="117">
        <v>213690.55</v>
      </c>
      <c r="H1157" s="136">
        <f t="shared" si="18"/>
        <v>0.9955162518110624</v>
      </c>
    </row>
    <row r="1158" spans="1:8" ht="12.75">
      <c r="A1158" s="144"/>
      <c r="B1158" s="85"/>
      <c r="C1158" s="96" t="s">
        <v>73</v>
      </c>
      <c r="D1158" s="85">
        <v>4120</v>
      </c>
      <c r="E1158" s="17">
        <v>37018</v>
      </c>
      <c r="F1158" s="114">
        <v>32418</v>
      </c>
      <c r="G1158" s="117">
        <v>32397.77</v>
      </c>
      <c r="H1158" s="136">
        <f t="shared" si="18"/>
        <v>0.9993759639706337</v>
      </c>
    </row>
    <row r="1159" spans="1:8" ht="12.75">
      <c r="A1159" s="144"/>
      <c r="B1159" s="85"/>
      <c r="C1159" s="96" t="s">
        <v>284</v>
      </c>
      <c r="D1159" s="85" t="s">
        <v>263</v>
      </c>
      <c r="E1159" s="17"/>
      <c r="F1159" s="114">
        <v>10200</v>
      </c>
      <c r="G1159" s="117">
        <v>10098.36</v>
      </c>
      <c r="H1159" s="136">
        <f t="shared" si="18"/>
        <v>0.9900352941176471</v>
      </c>
    </row>
    <row r="1160" spans="1:8" ht="12.75">
      <c r="A1160" s="144"/>
      <c r="B1160" s="85"/>
      <c r="C1160" s="96" t="s">
        <v>178</v>
      </c>
      <c r="D1160" s="85" t="s">
        <v>278</v>
      </c>
      <c r="E1160" s="17">
        <v>15000</v>
      </c>
      <c r="F1160" s="114">
        <v>81100</v>
      </c>
      <c r="G1160" s="117">
        <v>80341.87</v>
      </c>
      <c r="H1160" s="136">
        <f t="shared" si="18"/>
        <v>0.9906519112207152</v>
      </c>
    </row>
    <row r="1161" spans="1:8" ht="12.75">
      <c r="A1161" s="144"/>
      <c r="B1161" s="85"/>
      <c r="C1161" s="96" t="s">
        <v>61</v>
      </c>
      <c r="D1161" s="85">
        <v>4210</v>
      </c>
      <c r="E1161" s="17">
        <v>125000</v>
      </c>
      <c r="F1161" s="114">
        <v>230505</v>
      </c>
      <c r="G1161" s="117">
        <v>230501.68</v>
      </c>
      <c r="H1161" s="136">
        <f t="shared" si="18"/>
        <v>0.9999855968417171</v>
      </c>
    </row>
    <row r="1162" spans="1:8" ht="12.75">
      <c r="A1162" s="144"/>
      <c r="B1162" s="85"/>
      <c r="C1162" s="96" t="s">
        <v>407</v>
      </c>
      <c r="D1162" s="85" t="s">
        <v>375</v>
      </c>
      <c r="E1162" s="17"/>
      <c r="F1162" s="114">
        <v>6700</v>
      </c>
      <c r="G1162" s="117">
        <v>6692.61</v>
      </c>
      <c r="H1162" s="136">
        <f t="shared" si="18"/>
        <v>0.9988970149253731</v>
      </c>
    </row>
    <row r="1163" spans="1:8" ht="12.75">
      <c r="A1163" s="144"/>
      <c r="B1163" s="85"/>
      <c r="C1163" s="96" t="s">
        <v>31</v>
      </c>
      <c r="D1163" s="85">
        <v>4260</v>
      </c>
      <c r="E1163" s="17">
        <v>425095</v>
      </c>
      <c r="F1163" s="114">
        <v>518635</v>
      </c>
      <c r="G1163" s="117">
        <v>518634.75</v>
      </c>
      <c r="H1163" s="136">
        <f t="shared" si="18"/>
        <v>0.9999995179654285</v>
      </c>
    </row>
    <row r="1164" spans="1:8" ht="12.75">
      <c r="A1164" s="144"/>
      <c r="B1164" s="85"/>
      <c r="C1164" s="96" t="s">
        <v>32</v>
      </c>
      <c r="D1164" s="85">
        <v>4270</v>
      </c>
      <c r="E1164" s="17">
        <v>27000</v>
      </c>
      <c r="F1164" s="114">
        <v>25500</v>
      </c>
      <c r="G1164" s="117">
        <v>25403.43</v>
      </c>
      <c r="H1164" s="136">
        <f t="shared" si="18"/>
        <v>0.9962129411764706</v>
      </c>
    </row>
    <row r="1165" spans="1:8" ht="12.75">
      <c r="A1165" s="144"/>
      <c r="B1165" s="85"/>
      <c r="C1165" s="96" t="s">
        <v>15</v>
      </c>
      <c r="D1165" s="85" t="s">
        <v>292</v>
      </c>
      <c r="E1165" s="17">
        <v>4500</v>
      </c>
      <c r="F1165" s="114">
        <v>11500</v>
      </c>
      <c r="G1165" s="117">
        <v>11466</v>
      </c>
      <c r="H1165" s="136">
        <f t="shared" si="18"/>
        <v>0.9970434782608696</v>
      </c>
    </row>
    <row r="1166" spans="1:8" ht="12.75">
      <c r="A1166" s="144"/>
      <c r="B1166" s="85"/>
      <c r="C1166" s="96" t="s">
        <v>33</v>
      </c>
      <c r="D1166" s="85" t="s">
        <v>293</v>
      </c>
      <c r="E1166" s="17">
        <v>105000</v>
      </c>
      <c r="F1166" s="114">
        <v>168000</v>
      </c>
      <c r="G1166" s="117">
        <v>167936.8</v>
      </c>
      <c r="H1166" s="136">
        <f t="shared" si="18"/>
        <v>0.9996238095238095</v>
      </c>
    </row>
    <row r="1167" spans="1:8" ht="12.75">
      <c r="A1167" s="144"/>
      <c r="B1167" s="85"/>
      <c r="C1167" s="96" t="s">
        <v>184</v>
      </c>
      <c r="D1167" s="85" t="s">
        <v>294</v>
      </c>
      <c r="E1167" s="17">
        <v>2500</v>
      </c>
      <c r="F1167" s="114">
        <v>2500</v>
      </c>
      <c r="G1167" s="117">
        <v>2349.57</v>
      </c>
      <c r="H1167" s="136">
        <f t="shared" si="18"/>
        <v>0.9398280000000001</v>
      </c>
    </row>
    <row r="1168" spans="1:8" ht="24">
      <c r="A1168" s="144"/>
      <c r="B1168" s="85"/>
      <c r="C1168" s="20" t="s">
        <v>413</v>
      </c>
      <c r="D1168" s="85" t="s">
        <v>295</v>
      </c>
      <c r="E1168" s="17">
        <v>7000</v>
      </c>
      <c r="F1168" s="114">
        <v>10400</v>
      </c>
      <c r="G1168" s="117">
        <v>10042.52</v>
      </c>
      <c r="H1168" s="136">
        <f t="shared" si="18"/>
        <v>0.9656269230769231</v>
      </c>
    </row>
    <row r="1169" spans="1:8" ht="24">
      <c r="A1169" s="144"/>
      <c r="B1169" s="85"/>
      <c r="C1169" s="20" t="s">
        <v>414</v>
      </c>
      <c r="D1169" s="85">
        <v>4370</v>
      </c>
      <c r="E1169" s="17">
        <v>3500</v>
      </c>
      <c r="F1169" s="114">
        <v>4500</v>
      </c>
      <c r="G1169" s="117">
        <v>4423.9</v>
      </c>
      <c r="H1169" s="136">
        <f t="shared" si="18"/>
        <v>0.9830888888888888</v>
      </c>
    </row>
    <row r="1170" spans="1:8" ht="12.75">
      <c r="A1170" s="144"/>
      <c r="B1170" s="85"/>
      <c r="C1170" s="96" t="s">
        <v>34</v>
      </c>
      <c r="D1170" s="85" t="s">
        <v>296</v>
      </c>
      <c r="E1170" s="17">
        <v>10300</v>
      </c>
      <c r="F1170" s="114">
        <v>6300</v>
      </c>
      <c r="G1170" s="117">
        <v>6239.56</v>
      </c>
      <c r="H1170" s="136">
        <f t="shared" si="18"/>
        <v>0.9904063492063493</v>
      </c>
    </row>
    <row r="1171" spans="1:8" ht="12.75">
      <c r="A1171" s="144"/>
      <c r="B1171" s="85"/>
      <c r="C1171" s="96" t="s">
        <v>35</v>
      </c>
      <c r="D1171" s="85" t="s">
        <v>297</v>
      </c>
      <c r="E1171" s="17">
        <v>5500</v>
      </c>
      <c r="F1171" s="114">
        <v>5100</v>
      </c>
      <c r="G1171" s="117">
        <v>4394.9</v>
      </c>
      <c r="H1171" s="136">
        <f t="shared" si="18"/>
        <v>0.8617450980392156</v>
      </c>
    </row>
    <row r="1172" spans="1:8" ht="12.75">
      <c r="A1172" s="144"/>
      <c r="B1172" s="85"/>
      <c r="C1172" s="96" t="s">
        <v>301</v>
      </c>
      <c r="D1172" s="85" t="s">
        <v>302</v>
      </c>
      <c r="E1172" s="17">
        <v>36000</v>
      </c>
      <c r="F1172" s="114">
        <v>60000</v>
      </c>
      <c r="G1172" s="117">
        <v>59115.85</v>
      </c>
      <c r="H1172" s="136">
        <f t="shared" si="18"/>
        <v>0.9852641666666666</v>
      </c>
    </row>
    <row r="1173" spans="1:8" ht="12.75">
      <c r="A1173" s="144"/>
      <c r="B1173" s="85"/>
      <c r="C1173" s="96" t="s">
        <v>37</v>
      </c>
      <c r="D1173" s="85" t="s">
        <v>376</v>
      </c>
      <c r="E1173" s="17"/>
      <c r="F1173" s="114">
        <v>76344</v>
      </c>
      <c r="G1173" s="117">
        <v>75451</v>
      </c>
      <c r="H1173" s="136">
        <f t="shared" si="18"/>
        <v>0.9883029445666981</v>
      </c>
    </row>
    <row r="1174" spans="1:8" ht="24">
      <c r="A1174" s="144"/>
      <c r="B1174" s="85"/>
      <c r="C1174" s="20" t="s">
        <v>11</v>
      </c>
      <c r="D1174" s="24">
        <v>4520</v>
      </c>
      <c r="E1174" s="17"/>
      <c r="F1174" s="114">
        <v>57160</v>
      </c>
      <c r="G1174" s="117">
        <v>57159.78</v>
      </c>
      <c r="H1174" s="136">
        <f t="shared" si="18"/>
        <v>0.9999961511546536</v>
      </c>
    </row>
    <row r="1175" spans="1:8" ht="12.75">
      <c r="A1175" s="144"/>
      <c r="B1175" s="85"/>
      <c r="C1175" s="96" t="s">
        <v>174</v>
      </c>
      <c r="D1175" s="85" t="s">
        <v>298</v>
      </c>
      <c r="E1175" s="17">
        <v>4600</v>
      </c>
      <c r="F1175" s="114">
        <v>0</v>
      </c>
      <c r="G1175" s="117"/>
      <c r="H1175" s="136"/>
    </row>
    <row r="1176" spans="1:8" ht="12.75">
      <c r="A1176" s="144"/>
      <c r="B1176" s="85"/>
      <c r="C1176" s="96" t="s">
        <v>231</v>
      </c>
      <c r="D1176" s="85" t="s">
        <v>299</v>
      </c>
      <c r="E1176" s="17">
        <v>5000</v>
      </c>
      <c r="F1176" s="114">
        <v>21160</v>
      </c>
      <c r="G1176" s="117">
        <v>21092.4</v>
      </c>
      <c r="H1176" s="136">
        <f t="shared" si="18"/>
        <v>0.9968052930056711</v>
      </c>
    </row>
    <row r="1177" spans="1:8" ht="12.75">
      <c r="A1177" s="144"/>
      <c r="B1177" s="85"/>
      <c r="C1177" s="96" t="s">
        <v>272</v>
      </c>
      <c r="D1177" s="85" t="s">
        <v>300</v>
      </c>
      <c r="E1177" s="17">
        <v>6700</v>
      </c>
      <c r="F1177" s="114">
        <v>4700</v>
      </c>
      <c r="G1177" s="117">
        <v>4649.08</v>
      </c>
      <c r="H1177" s="136">
        <f t="shared" si="18"/>
        <v>0.9891659574468085</v>
      </c>
    </row>
    <row r="1178" spans="1:8" ht="12.75">
      <c r="A1178" s="144"/>
      <c r="B1178" s="85"/>
      <c r="C1178" s="96" t="s">
        <v>345</v>
      </c>
      <c r="D1178" s="85" t="s">
        <v>306</v>
      </c>
      <c r="E1178" s="17">
        <v>32000</v>
      </c>
      <c r="F1178" s="114">
        <v>32000</v>
      </c>
      <c r="G1178" s="117">
        <v>31750</v>
      </c>
      <c r="H1178" s="136">
        <f t="shared" si="18"/>
        <v>0.9921875</v>
      </c>
    </row>
    <row r="1179" spans="1:8" ht="12.75">
      <c r="A1179" s="144"/>
      <c r="B1179" s="85"/>
      <c r="C1179" s="96" t="s">
        <v>323</v>
      </c>
      <c r="D1179" s="85" t="s">
        <v>306</v>
      </c>
      <c r="E1179" s="17">
        <v>60000</v>
      </c>
      <c r="F1179" s="114">
        <v>60000</v>
      </c>
      <c r="G1179" s="117">
        <v>59500</v>
      </c>
      <c r="H1179" s="136">
        <f t="shared" si="18"/>
        <v>0.9916666666666667</v>
      </c>
    </row>
    <row r="1180" spans="1:8" ht="12.75">
      <c r="A1180" s="144"/>
      <c r="B1180" s="85"/>
      <c r="C1180" s="96" t="s">
        <v>325</v>
      </c>
      <c r="D1180" s="85" t="s">
        <v>324</v>
      </c>
      <c r="E1180" s="17">
        <v>100000</v>
      </c>
      <c r="F1180" s="114">
        <v>100000</v>
      </c>
      <c r="G1180" s="117">
        <v>97339.33</v>
      </c>
      <c r="H1180" s="136">
        <f t="shared" si="18"/>
        <v>0.9733933</v>
      </c>
    </row>
    <row r="1181" spans="1:8" ht="12.75">
      <c r="A1181" s="144"/>
      <c r="B1181" s="85"/>
      <c r="C1181" s="96" t="s">
        <v>233</v>
      </c>
      <c r="D1181" s="85">
        <v>4750</v>
      </c>
      <c r="E1181" s="17">
        <v>16000</v>
      </c>
      <c r="F1181" s="114">
        <v>27000</v>
      </c>
      <c r="G1181" s="117">
        <v>26864.24</v>
      </c>
      <c r="H1181" s="136">
        <f t="shared" si="18"/>
        <v>0.9949718518518519</v>
      </c>
    </row>
    <row r="1182" spans="1:8" ht="12.75">
      <c r="A1182" s="55"/>
      <c r="B1182" s="21">
        <v>92605</v>
      </c>
      <c r="C1182" s="34" t="s">
        <v>5</v>
      </c>
      <c r="D1182" s="23"/>
      <c r="E1182" s="32">
        <f>SUM(E1183:E1183)</f>
        <v>520000</v>
      </c>
      <c r="F1182" s="32">
        <f>SUM(F1183:F1183)</f>
        <v>469000</v>
      </c>
      <c r="G1182" s="121">
        <f>SUM(G1183:G1183)</f>
        <v>469000</v>
      </c>
      <c r="H1182" s="135">
        <f t="shared" si="18"/>
        <v>1</v>
      </c>
    </row>
    <row r="1183" spans="1:8" ht="36">
      <c r="A1183" s="137"/>
      <c r="B1183" s="14"/>
      <c r="C1183" s="20" t="s">
        <v>203</v>
      </c>
      <c r="D1183" s="16">
        <v>2820</v>
      </c>
      <c r="E1183" s="18">
        <v>520000</v>
      </c>
      <c r="F1183" s="114">
        <v>469000</v>
      </c>
      <c r="G1183" s="117">
        <v>469000</v>
      </c>
      <c r="H1183" s="136">
        <f t="shared" si="18"/>
        <v>1</v>
      </c>
    </row>
    <row r="1184" spans="1:8" ht="12.75">
      <c r="A1184" s="8"/>
      <c r="B1184" s="21">
        <v>92695</v>
      </c>
      <c r="C1184" s="34" t="s">
        <v>40</v>
      </c>
      <c r="D1184" s="23"/>
      <c r="E1184" s="32">
        <f>SUM(E1186:E1193)</f>
        <v>216460</v>
      </c>
      <c r="F1184" s="32">
        <f>SUM(F1186:F1193)</f>
        <v>509532</v>
      </c>
      <c r="G1184" s="121">
        <f>SUM(G1186:G1193)</f>
        <v>464836.1000000001</v>
      </c>
      <c r="H1184" s="135">
        <f t="shared" si="18"/>
        <v>0.9122804848370664</v>
      </c>
    </row>
    <row r="1185" spans="1:8" ht="36">
      <c r="A1185" s="137"/>
      <c r="B1185" s="47"/>
      <c r="C1185" s="20" t="s">
        <v>203</v>
      </c>
      <c r="D1185" s="46">
        <v>2820</v>
      </c>
      <c r="E1185" s="79">
        <f>SUM(E1186:E1186)</f>
        <v>143300</v>
      </c>
      <c r="F1185" s="79">
        <f>SUM(F1186:F1186)</f>
        <v>143300</v>
      </c>
      <c r="G1185" s="125">
        <f>SUM(G1186:G1186)</f>
        <v>143300</v>
      </c>
      <c r="H1185" s="138">
        <f t="shared" si="18"/>
        <v>1</v>
      </c>
    </row>
    <row r="1186" spans="1:8" ht="12.75">
      <c r="A1186" s="8"/>
      <c r="B1186" s="14"/>
      <c r="C1186" s="38" t="s">
        <v>135</v>
      </c>
      <c r="D1186" s="24"/>
      <c r="E1186" s="25">
        <v>143300</v>
      </c>
      <c r="F1186" s="114">
        <v>143300</v>
      </c>
      <c r="G1186" s="117">
        <v>143300</v>
      </c>
      <c r="H1186" s="136">
        <f t="shared" si="18"/>
        <v>1</v>
      </c>
    </row>
    <row r="1187" spans="1:8" ht="24">
      <c r="A1187" s="8"/>
      <c r="B1187" s="14"/>
      <c r="C1187" s="20" t="s">
        <v>326</v>
      </c>
      <c r="D1187" s="24">
        <v>6050</v>
      </c>
      <c r="E1187" s="80">
        <v>50000</v>
      </c>
      <c r="F1187" s="114">
        <v>150000</v>
      </c>
      <c r="G1187" s="117">
        <v>143745.92</v>
      </c>
      <c r="H1187" s="136">
        <f t="shared" si="18"/>
        <v>0.9583061333333334</v>
      </c>
    </row>
    <row r="1188" spans="1:8" ht="24">
      <c r="A1188" s="8"/>
      <c r="B1188" s="14"/>
      <c r="C1188" s="20" t="s">
        <v>408</v>
      </c>
      <c r="D1188" s="24">
        <v>6050</v>
      </c>
      <c r="E1188" s="80"/>
      <c r="F1188" s="114">
        <v>142072</v>
      </c>
      <c r="G1188" s="117">
        <v>140981.53</v>
      </c>
      <c r="H1188" s="136">
        <f t="shared" si="18"/>
        <v>0.9923245255926573</v>
      </c>
    </row>
    <row r="1189" spans="1:8" ht="12.75">
      <c r="A1189" s="8"/>
      <c r="B1189" s="14"/>
      <c r="C1189" s="38" t="s">
        <v>235</v>
      </c>
      <c r="D1189" s="24">
        <v>3040</v>
      </c>
      <c r="E1189" s="31">
        <v>10400</v>
      </c>
      <c r="F1189" s="114">
        <v>10800</v>
      </c>
      <c r="G1189" s="117">
        <v>10800</v>
      </c>
      <c r="H1189" s="136">
        <f t="shared" si="18"/>
        <v>1</v>
      </c>
    </row>
    <row r="1190" spans="1:8" ht="12.75">
      <c r="A1190" s="8"/>
      <c r="B1190" s="14"/>
      <c r="C1190" s="38" t="s">
        <v>61</v>
      </c>
      <c r="D1190" s="24">
        <v>4210</v>
      </c>
      <c r="E1190" s="31">
        <v>5720</v>
      </c>
      <c r="F1190" s="114">
        <v>5720</v>
      </c>
      <c r="G1190" s="117">
        <v>5617.63</v>
      </c>
      <c r="H1190" s="136">
        <f t="shared" si="18"/>
        <v>0.9821031468531469</v>
      </c>
    </row>
    <row r="1191" spans="1:8" ht="12.75">
      <c r="A1191" s="8"/>
      <c r="B1191" s="14"/>
      <c r="C1191" s="38" t="s">
        <v>33</v>
      </c>
      <c r="D1191" s="24">
        <v>4300</v>
      </c>
      <c r="E1191" s="31">
        <v>4060</v>
      </c>
      <c r="F1191" s="114">
        <v>54660</v>
      </c>
      <c r="G1191" s="117">
        <v>19929.15</v>
      </c>
      <c r="H1191" s="136">
        <f t="shared" si="18"/>
        <v>0.36460208562019764</v>
      </c>
    </row>
    <row r="1192" spans="1:8" ht="12.75">
      <c r="A1192" s="8"/>
      <c r="B1192" s="14"/>
      <c r="C1192" s="38" t="s">
        <v>178</v>
      </c>
      <c r="D1192" s="24">
        <v>4170</v>
      </c>
      <c r="E1192" s="31">
        <v>1660</v>
      </c>
      <c r="F1192" s="114">
        <v>1660</v>
      </c>
      <c r="G1192" s="117"/>
      <c r="H1192" s="136">
        <f t="shared" si="18"/>
        <v>0</v>
      </c>
    </row>
    <row r="1193" spans="1:8" ht="12.75">
      <c r="A1193" s="8"/>
      <c r="B1193" s="14"/>
      <c r="C1193" s="38" t="s">
        <v>74</v>
      </c>
      <c r="D1193" s="24">
        <v>4530</v>
      </c>
      <c r="E1193" s="31">
        <v>1320</v>
      </c>
      <c r="F1193" s="114">
        <v>1320</v>
      </c>
      <c r="G1193" s="117">
        <v>461.87</v>
      </c>
      <c r="H1193" s="136">
        <f t="shared" si="18"/>
        <v>0.34990151515151513</v>
      </c>
    </row>
    <row r="1194" spans="1:8" ht="12.75">
      <c r="A1194" s="147"/>
      <c r="B1194" s="148"/>
      <c r="C1194" s="149" t="s">
        <v>136</v>
      </c>
      <c r="D1194" s="149"/>
      <c r="E1194" s="150">
        <f>SUM(E1140+E1105+E1065+E968+E881+E655+E637+E634+E331+E323+E320+E252+E227+E123+E92+E74+E59+E21+E18+E13)</f>
        <v>273354355</v>
      </c>
      <c r="F1194" s="150">
        <f>SUM(F1140+F1105+F1065+F968+F881+F655+F637+F634+F331+F323+F320+F252+F227+F123+F92+F74+F59+F21+F18+F13)</f>
        <v>284869128</v>
      </c>
      <c r="G1194" s="151">
        <f>SUM(G1140+G1105+G1065+G968+G881+G655+G637+G634+G331+G323+G320+G252+G227+G123+G92+G74+G59+G21+G18+G13)</f>
        <v>273954879.57</v>
      </c>
      <c r="H1194" s="138">
        <f t="shared" si="18"/>
        <v>0.9616867980513494</v>
      </c>
    </row>
    <row r="1197" ht="12.75">
      <c r="E1197" s="107"/>
    </row>
    <row r="1212" ht="30" customHeight="1"/>
  </sheetData>
  <mergeCells count="13">
    <mergeCell ref="F9:F11"/>
    <mergeCell ref="G9:G11"/>
    <mergeCell ref="H9:H11"/>
    <mergeCell ref="A6:H6"/>
    <mergeCell ref="E9:E11"/>
    <mergeCell ref="A9:A11"/>
    <mergeCell ref="B9:B11"/>
    <mergeCell ref="C9:C11"/>
    <mergeCell ref="D9:D11"/>
    <mergeCell ref="F1:H1"/>
    <mergeCell ref="F2:H2"/>
    <mergeCell ref="F3:H3"/>
    <mergeCell ref="F4:H4"/>
  </mergeCells>
  <printOptions horizontalCentered="1"/>
  <pageMargins left="0.5905511811023623" right="0.1968503937007874" top="0.3937007874015748" bottom="0.1968503937007874" header="0.196850393700787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2011-03-22T10:05:03Z</cp:lastPrinted>
  <dcterms:created xsi:type="dcterms:W3CDTF">2001-09-17T09:03:48Z</dcterms:created>
  <dcterms:modified xsi:type="dcterms:W3CDTF">2011-03-28T06:09:14Z</dcterms:modified>
  <cp:category/>
  <cp:version/>
  <cp:contentType/>
  <cp:contentStatus/>
</cp:coreProperties>
</file>