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38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'Arkusz1'!$10:$10</definedName>
  </definedNames>
  <calcPr fullCalcOnLoad="1"/>
</workbook>
</file>

<file path=xl/sharedStrings.xml><?xml version="1.0" encoding="utf-8"?>
<sst xmlns="http://schemas.openxmlformats.org/spreadsheetml/2006/main" count="165" uniqueCount="161">
  <si>
    <t>Dział</t>
  </si>
  <si>
    <t>Rozdział</t>
  </si>
  <si>
    <t>Nazwa zadania inwestycyjnego</t>
  </si>
  <si>
    <t>§</t>
  </si>
  <si>
    <t>Plan na 2009r. pierwotnie uchwalony</t>
  </si>
  <si>
    <t>Wykonaie %</t>
  </si>
  <si>
    <t>Transport i Łączność</t>
  </si>
  <si>
    <t>Lokalny transport zbiorowy</t>
  </si>
  <si>
    <t>Rozbudowa i modernizacja systemu transportowego Łomży  i okolic -II  etap</t>
  </si>
  <si>
    <t>Zakup agregatu prądotwórczego</t>
  </si>
  <si>
    <t>Drogi publiczne w miastach na prawach powiatu</t>
  </si>
  <si>
    <t>Inwestycje zgłaszane do funduszy Unii Europej-skiej(wykupy,dokumentacja)</t>
  </si>
  <si>
    <t>Usprawnienia drogowych połączeń regionalnych    w grani-cach Łomży- ul.Piłsudskiego(od ul.Szosa Zambrowska do ul.Poznańskiej), Al.Legionów(od ul. Piłsudskiego do granic miasta, i Spokojna( od obecnego zakończenia do ul. Piłsudskiego)</t>
  </si>
  <si>
    <t>Budowa ulicy Szosa Zambrowska</t>
  </si>
  <si>
    <t>Przebudowa ul. Grobla Jednaczewska</t>
  </si>
  <si>
    <t>Drogi publiczne gminne</t>
  </si>
  <si>
    <t>Przygotowanie inwestycji, w tym współfinansowanych przez UE,dokument .tech.połaczenia ul. Krzywej z Ogrodnika</t>
  </si>
  <si>
    <t>Modernizacja ul. Długiej</t>
  </si>
  <si>
    <r>
      <t xml:space="preserve"> </t>
    </r>
    <r>
      <rPr>
        <sz val="10"/>
        <color indexed="8"/>
        <rFont val="Times New Roman"/>
        <family val="1"/>
      </rPr>
      <t>Modernizacja ul. Staffa (kontynuacja z 2007 r)</t>
    </r>
  </si>
  <si>
    <t>Budowa ul. Kazańskiej</t>
  </si>
  <si>
    <t>Budowa ul. Wallenroda i Pana Tadeusza- I etap</t>
  </si>
  <si>
    <t>Budowa ul. Polnej i Staszica-opracowanie dokumentacji</t>
  </si>
  <si>
    <t>Budowa ul. Łąkowej</t>
  </si>
  <si>
    <t>Budowa ul. Mała Kraska - w ramach porozumienia pomiędzy gminami (dokumentacja projektowa)</t>
  </si>
  <si>
    <t>Turystyka</t>
  </si>
  <si>
    <t>Zadania w zakresie upowszechniania turystyki</t>
  </si>
  <si>
    <t>Tereny sportowo-rekreacyjne nad Narwią (dokumentacja i wykup gruntów)</t>
  </si>
  <si>
    <t>Pozostała działalność</t>
  </si>
  <si>
    <t>Modernizacja stadionu miejskiego - etap II</t>
  </si>
  <si>
    <t>Budowa miejskiej pływalni w Łomży</t>
  </si>
  <si>
    <r>
      <t xml:space="preserve"> </t>
    </r>
    <r>
      <rPr>
        <sz val="10"/>
        <color indexed="8"/>
        <rFont val="Times New Roman"/>
        <family val="1"/>
      </rPr>
      <t>dotacja rozwojowa - środki UE</t>
    </r>
  </si>
  <si>
    <r>
      <t xml:space="preserve"> </t>
    </r>
    <r>
      <rPr>
        <sz val="10"/>
        <color indexed="8"/>
        <rFont val="Times New Roman"/>
        <family val="1"/>
      </rPr>
      <t>wkład krajowy</t>
    </r>
  </si>
  <si>
    <r>
      <t xml:space="preserve"> </t>
    </r>
    <r>
      <rPr>
        <sz val="10"/>
        <color indexed="8"/>
        <rFont val="Times New Roman"/>
        <family val="1"/>
      </rPr>
      <t>wydatki niekwalifikowalne</t>
    </r>
  </si>
  <si>
    <t xml:space="preserve">Gospodarka mieszkaniowa </t>
  </si>
  <si>
    <t>Zakupy inwestycyjne na potrzeby MPGKiM</t>
  </si>
  <si>
    <t>Modernizacja bazy MPGKiM przy ul. Poznańskiej</t>
  </si>
  <si>
    <t>Administracja  publiczna</t>
  </si>
  <si>
    <t>Urzędy marszałkowskie</t>
  </si>
  <si>
    <t>Zakup ureteroskopów z oprzyrządowaniem dla Oddziału Urologii Szpitala Wojewódzkiego im. Kardynała Stefana Wyszyńskiego w Łomży</t>
  </si>
  <si>
    <t>Rady gmin</t>
  </si>
  <si>
    <t>Zakup urządzeń do obsługi sesji rady miejskiej i przeprowadzenia głosowania</t>
  </si>
  <si>
    <t>Urzędy Giminy</t>
  </si>
  <si>
    <t>Zakupy inwestycyjne- wyposażenie urzędu</t>
  </si>
  <si>
    <t>Wirtualna Łomża - infrastruktura rozwiązań społeczeństwa informacyjnego w mieście Łomża i okolicach</t>
  </si>
  <si>
    <t xml:space="preserve">Bezpieczeństwo publiczne </t>
  </si>
  <si>
    <t>Komenda PSP</t>
  </si>
  <si>
    <t>Zakuy inwestycyjne na potrzeby  dla KMPSP</t>
  </si>
  <si>
    <t>Wykonanie odciągów spalin w garażach budynku strażnicy KMPSP</t>
  </si>
  <si>
    <t>Modernizacja ześlizgów z budynku strażnicy KMPSP</t>
  </si>
  <si>
    <t>Wykonanie dokumentacji projektowej i technicznej dotczącej budowy CPR</t>
  </si>
  <si>
    <t>Pozostala  działalność</t>
  </si>
  <si>
    <t>Monitoring miasta</t>
  </si>
  <si>
    <t xml:space="preserve">Oświata  i  wychowanie </t>
  </si>
  <si>
    <t>Szkoły Podstawowe</t>
  </si>
  <si>
    <t>Budowa skoczni w dal i wzwyż  na boisku przy SP 9</t>
  </si>
  <si>
    <t>Modernizacja  i termomoder-nizacja budynku Szkoły Podstawowej nr 2, 4 i 9</t>
  </si>
  <si>
    <t>Zakupy  inwestycyjne szkoła Podstawowa Nr 10- szatkownica do warzyw</t>
  </si>
  <si>
    <t>Zakupy inwetycyjne  na potrzeby kuchni  Sz P Nr 5</t>
  </si>
  <si>
    <t>Budowa boiska sportowego przy Sz P Nr 4 – kontynuacja z 2008 r</t>
  </si>
  <si>
    <t>Budowa  boiska  sportowego przy Sz P nr 7 – kontynuacja z 2008 r</t>
  </si>
  <si>
    <r>
      <t xml:space="preserve">  </t>
    </r>
    <r>
      <rPr>
        <b/>
        <sz val="10"/>
        <color indexed="8"/>
        <rFont val="Times New Roman"/>
        <family val="1"/>
      </rPr>
      <t>Zespół  Szkół  Specjalnych</t>
    </r>
  </si>
  <si>
    <t xml:space="preserve">Adaptacja  Budynku  na potrzeby Zespolu Rewalitacyjno-Wychowawczego </t>
  </si>
  <si>
    <t>Przedszkola Publiczne</t>
  </si>
  <si>
    <t>Przedszkole  Publiczne  nr 1</t>
  </si>
  <si>
    <t>Przedszkole  Publiczne  nr 2</t>
  </si>
  <si>
    <t>Przedszkole Publiczne  nr 4</t>
  </si>
  <si>
    <t>Przedszkole Publiczne  nr 5</t>
  </si>
  <si>
    <t>Przedszkole Publiczne nr 8</t>
  </si>
  <si>
    <t>Adaptacja budynku na potrzeby Zespołu Rewalidacyjno- Wychowawczego</t>
  </si>
  <si>
    <t>Przedszkole  Publiczne nr 9</t>
  </si>
  <si>
    <t>Przedszkole publiczne  Nr 9 – zakup obieraczki</t>
  </si>
  <si>
    <t>Przedszkole  Publiczne nr 10</t>
  </si>
  <si>
    <t>Przedszlone Publiczne  nr 14</t>
  </si>
  <si>
    <t xml:space="preserve">Przedszkole Publiczne  nr 15 </t>
  </si>
  <si>
    <t>SOSPPiN "EDUKATOR" przebudowa dachu</t>
  </si>
  <si>
    <t>Publiczne Gimnazja</t>
  </si>
  <si>
    <t>Zespół Szkół Drzewnych i Gimnazjum nr 3</t>
  </si>
  <si>
    <t>Budowa boiska przy PG Nr 3  kontynuacja z 2008r</t>
  </si>
  <si>
    <t>Licea Ogólnokształcące</t>
  </si>
  <si>
    <t xml:space="preserve">Klimatyzacja auli oraz remont Sali gimnastycznej w LO nr I </t>
  </si>
  <si>
    <t>Opracowanie PT  boiska sportowego dla LO nr I</t>
  </si>
  <si>
    <t xml:space="preserve">Opracowanie dokumentacji technicznej remontu elewacji  budynku zabytkowego Zespołu Szkół Ogólnokształcących </t>
  </si>
  <si>
    <t>Budowa boiska wielofunkcyjnego przy  II Lo  kontynuacja z 2008 r</t>
  </si>
  <si>
    <t xml:space="preserve">Szkoły  Zawodowe </t>
  </si>
  <si>
    <t xml:space="preserve">Budowa  boiska   boiska sportowego dla ZSE i O Nr 6 </t>
  </si>
  <si>
    <t>Opracowanie PT  boiska sportowego dla ZST i O  Nr 4</t>
  </si>
  <si>
    <t>Zakup  centrali  telefonicznej</t>
  </si>
  <si>
    <t>Budowa boiska wielofunkcyjnego przy  ZSW</t>
  </si>
  <si>
    <t xml:space="preserve">Opracowanie PT  boiska sportowego dla ZSM i O Nr 5 </t>
  </si>
  <si>
    <t>Pozostala działalność</t>
  </si>
  <si>
    <t>Opracowanie dokumentacji na Rozbudowę i modernizacje obiektów Zespołu Centrum Kształcenia Praktycznego i Ustawicznego w Łomży</t>
  </si>
  <si>
    <t>Monitoring wizyjny Szkoła Podstawowa Nr 7</t>
  </si>
  <si>
    <t>Monitoring wizyjny   II LO</t>
  </si>
  <si>
    <t xml:space="preserve">Pomoc  społeczna </t>
  </si>
  <si>
    <t>Placówki opiekuńczo - wychowawcze</t>
  </si>
  <si>
    <t>Roboty  modernizacyjne  w budynku  na  Rybakach  na potrzeby  ZPOW</t>
  </si>
  <si>
    <t>Budowa  boiska wielofukcyjnego przy ZPOW</t>
  </si>
  <si>
    <t>Dom Pomocy Społecznej</t>
  </si>
  <si>
    <t>Zakup pralnico- wirówki</t>
  </si>
  <si>
    <t>Osrodki pomocy społecznej</t>
  </si>
  <si>
    <t>Zakupy inwestycyjne  MOPS- zakup serwera</t>
  </si>
  <si>
    <t xml:space="preserve">Edukacyjna opieka  wychowawcza </t>
  </si>
  <si>
    <t>Bursy  Szkolne</t>
  </si>
  <si>
    <t>Roboty remontowo-modernizacyjne  w bursie szkolnej nr 1</t>
  </si>
  <si>
    <t xml:space="preserve">Roboty remontowo-modernizacyjne  w bursie szkolnej nr 2 </t>
  </si>
  <si>
    <t xml:space="preserve">Roboty remontowo-modernizacyjne  w bursie szkolnej nr 3 </t>
  </si>
  <si>
    <t>Zakup inwestycyjne Bursy Szkolnej Nr 3</t>
  </si>
  <si>
    <t>Budowa boiska przy BSZ Nr 3</t>
  </si>
  <si>
    <t>Monitoring oraz system  LSA w Bursie szkolnej Nr 3</t>
  </si>
  <si>
    <t>Gospodarka komunalna</t>
  </si>
  <si>
    <t>Przebudowa  wodociągu na terenie Ogrodu działkowego im Jakuba  Wagi</t>
  </si>
  <si>
    <t>Dokumentacja na przebudowe koryta rzeki Łomżyczkiwraz z urzadzeniami regulacyjnymi i budowlami</t>
  </si>
  <si>
    <t xml:space="preserve">Gospodarka  odpadami </t>
  </si>
  <si>
    <t>Budowa systemu gospodarki odpadami komunalnymi dla miasta Łomża i okolicznych gmin</t>
  </si>
  <si>
    <r>
      <t xml:space="preserve"> </t>
    </r>
    <r>
      <rPr>
        <sz val="10"/>
        <color indexed="8"/>
        <rFont val="Times New Roman"/>
        <family val="1"/>
      </rPr>
      <t>środki własne</t>
    </r>
  </si>
  <si>
    <t>Pozostala  dzialalność</t>
  </si>
  <si>
    <t>Budowa punktów oświetleniowych</t>
  </si>
  <si>
    <t>Przebudowa szaletu na Placu Pocztowym</t>
  </si>
  <si>
    <t>Kultura  i ochrona  dziedzictwa narodowego</t>
  </si>
  <si>
    <t>Teatry</t>
  </si>
  <si>
    <t>Wydatki inwestycyjne "Mecenat"</t>
  </si>
  <si>
    <t>Filharmonie,Orkiestry,Chóry</t>
  </si>
  <si>
    <t>Przebudowa sali widowiskowej przy PUW ul.Nowa 2 w Łomży na potrzeby Łomżyńskiej Orkiestry Kameralnej- I etap</t>
  </si>
  <si>
    <t>Zakup instrumentów dla Łomżyńskiej Orkiestry Kameralnej</t>
  </si>
  <si>
    <t>Centra Kultury i  Sztuki</t>
  </si>
  <si>
    <t>Opracowanie dokumentacji Łomżyńskiego Centrum Kultury</t>
  </si>
  <si>
    <t>Muzea</t>
  </si>
  <si>
    <t>Modernizacja i adaptacja zabytkowego budynku Muzeum Północno-Mazowieckiego w Łomży</t>
  </si>
  <si>
    <t>Zakup samochodu dla Muzeum Północno-Mazowieckiego</t>
  </si>
  <si>
    <t xml:space="preserve">Ochrona  zabytkówi i opieka  nad  zabytkami </t>
  </si>
  <si>
    <t>Remont budynku  zabytkowego przy  ul Krzywe Koło  po Muzeum</t>
  </si>
  <si>
    <t>Budowa Grodziska Łomżyńskiego</t>
  </si>
  <si>
    <t>Kultura  Fizyczna i  sport</t>
  </si>
  <si>
    <t>Obiekty sportowe</t>
  </si>
  <si>
    <t>Kompleks sportowy Moje boisko Orlik 2012 przy ZSO w Łomży</t>
  </si>
  <si>
    <t>Pozostala   działalność</t>
  </si>
  <si>
    <t>Modernizacja stadionu miejskiego- etap II</t>
  </si>
  <si>
    <t xml:space="preserve">Remont   budynku  hotelowego przy  Stadionie </t>
  </si>
  <si>
    <t>Modernizacja  i  rozbudowa pływalni przy SP 10</t>
  </si>
  <si>
    <t>Budowa zespołu terenowych obiektów sportowo-rekreacyjnych na osiedlu Konstytucji 3 Maja    w Łomży</t>
  </si>
  <si>
    <t>Przebudowa budynku basenu na sale gimnastyczną przy I LO  w Łomży</t>
  </si>
  <si>
    <t>RAZEM</t>
  </si>
  <si>
    <t>W tym wydatki które nie wygasają z upływem 2009 roku</t>
  </si>
  <si>
    <t>Informacja finansowa z wykonania planu rzeczowo - finansowego inwestycji miejskich na dzień 31.12.2009r.</t>
  </si>
  <si>
    <t xml:space="preserve">Plan na 31.12.2009r. </t>
  </si>
  <si>
    <t>Wykonanie na 31.12.2009r.</t>
  </si>
  <si>
    <t>Gospodarka  ściekowa i ochrona  wód</t>
  </si>
  <si>
    <t>Zakup kserokopiarki ze skanerem</t>
  </si>
  <si>
    <t>Zakup piekarnika  SP Nr 7</t>
  </si>
  <si>
    <t>Przedszkole  Publiczne  nr 1- zakup patelni elektrycznej</t>
  </si>
  <si>
    <t>Przedszkole Publiczne  nr 15 - zakup obieraczki do warzyw</t>
  </si>
  <si>
    <t xml:space="preserve">Zakup zmywarki gastronomicznej PG Nr1 </t>
  </si>
  <si>
    <t>Zakup nagłośnienia PG Nr 1</t>
  </si>
  <si>
    <t>Zespół Szkół Weterynaryjnych i Ogólnokształcących Nr 7- monitoring</t>
  </si>
  <si>
    <t>Zakup obieraczki do ziemniaków SP Nr 7</t>
  </si>
  <si>
    <t>Stołówki szkolne</t>
  </si>
  <si>
    <t>Budowa sięgaczy ul. Strzelców Kurpiowskich, ul Cichej,ul, Prostej,ul.Radosnej,ul.Piskowej, ul.Towarowej</t>
  </si>
  <si>
    <t>Załącznik Nr 2b</t>
  </si>
  <si>
    <t>do Zarządzenia Nr 41/10</t>
  </si>
  <si>
    <t>Prezydenta miasta Łomża</t>
  </si>
  <si>
    <t>z dnia 12 marca 2010r.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</si>
</sst>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3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Lucida Sans Unicode"/>
      <family val="0"/>
    </font>
    <font>
      <b/>
      <sz val="10"/>
      <color indexed="8"/>
      <name val="Lucida Sans Unicode"/>
      <family val="0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/>
    </xf>
    <xf numFmtId="0" fontId="22" fillId="6" borderId="10" xfId="0" applyFont="1" applyFill="1" applyBorder="1" applyAlignment="1">
      <alignment horizontal="center" vertical="center"/>
    </xf>
    <xf numFmtId="3" fontId="19" fillId="6" borderId="10" xfId="0" applyNumberFormat="1" applyFont="1" applyFill="1" applyBorder="1" applyAlignment="1">
      <alignment horizontal="right" vertical="center"/>
    </xf>
    <xf numFmtId="10" fontId="23" fillId="6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/>
    </xf>
    <xf numFmtId="0" fontId="22" fillId="4" borderId="10" xfId="0" applyFont="1" applyFill="1" applyBorder="1" applyAlignment="1">
      <alignment horizontal="center" vertical="center"/>
    </xf>
    <xf numFmtId="3" fontId="19" fillId="4" borderId="10" xfId="0" applyNumberFormat="1" applyFont="1" applyFill="1" applyBorder="1" applyAlignment="1">
      <alignment horizontal="right" vertical="center"/>
    </xf>
    <xf numFmtId="10" fontId="23" fillId="4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horizontal="right" vertical="center"/>
    </xf>
    <xf numFmtId="10" fontId="23" fillId="0" borderId="10" xfId="0" applyNumberFormat="1" applyFont="1" applyBorder="1" applyAlignment="1">
      <alignment horizontal="center" vertical="center"/>
    </xf>
    <xf numFmtId="0" fontId="22" fillId="4" borderId="10" xfId="0" applyFont="1" applyFill="1" applyBorder="1" applyAlignment="1">
      <alignment wrapText="1"/>
    </xf>
    <xf numFmtId="0" fontId="22" fillId="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top" wrapText="1"/>
    </xf>
    <xf numFmtId="4" fontId="23" fillId="0" borderId="10" xfId="0" applyNumberFormat="1" applyFont="1" applyBorder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vertical="center" wrapText="1"/>
    </xf>
    <xf numFmtId="4" fontId="25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0" fontId="23" fillId="6" borderId="10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vertical="top" wrapText="1"/>
    </xf>
    <xf numFmtId="0" fontId="22" fillId="6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vertical="top" wrapText="1"/>
    </xf>
    <xf numFmtId="4" fontId="19" fillId="4" borderId="10" xfId="0" applyNumberFormat="1" applyFont="1" applyFill="1" applyBorder="1" applyAlignment="1">
      <alignment horizontal="right" vertical="center"/>
    </xf>
    <xf numFmtId="4" fontId="23" fillId="0" borderId="10" xfId="0" applyNumberFormat="1" applyFont="1" applyBorder="1" applyAlignment="1">
      <alignment horizontal="right" vertical="center"/>
    </xf>
    <xf numFmtId="0" fontId="19" fillId="4" borderId="10" xfId="0" applyFont="1" applyFill="1" applyBorder="1" applyAlignment="1">
      <alignment vertical="top" wrapText="1"/>
    </xf>
    <xf numFmtId="0" fontId="19" fillId="4" borderId="10" xfId="0" applyFont="1" applyFill="1" applyBorder="1" applyAlignment="1">
      <alignment horizontal="center" vertical="center" wrapText="1"/>
    </xf>
    <xf numFmtId="10" fontId="19" fillId="4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Border="1" applyAlignment="1">
      <alignment horizontal="right" vertical="center"/>
    </xf>
    <xf numFmtId="0" fontId="19" fillId="6" borderId="10" xfId="0" applyFont="1" applyFill="1" applyBorder="1" applyAlignment="1">
      <alignment vertical="top" wrapText="1"/>
    </xf>
    <xf numFmtId="0" fontId="19" fillId="6" borderId="10" xfId="0" applyFont="1" applyFill="1" applyBorder="1" applyAlignment="1">
      <alignment horizontal="center" vertical="center" wrapText="1"/>
    </xf>
    <xf numFmtId="4" fontId="19" fillId="6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right" vertical="center"/>
    </xf>
    <xf numFmtId="4" fontId="23" fillId="0" borderId="10" xfId="0" applyNumberFormat="1" applyFont="1" applyFill="1" applyBorder="1" applyAlignment="1">
      <alignment horizontal="right" vertical="center"/>
    </xf>
    <xf numFmtId="10" fontId="23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right" vertical="center"/>
    </xf>
    <xf numFmtId="0" fontId="27" fillId="4" borderId="10" xfId="0" applyFont="1" applyFill="1" applyBorder="1" applyAlignment="1">
      <alignment vertical="top" wrapText="1"/>
    </xf>
    <xf numFmtId="3" fontId="23" fillId="4" borderId="10" xfId="0" applyNumberFormat="1" applyFont="1" applyFill="1" applyBorder="1" applyAlignment="1">
      <alignment horizontal="right" vertical="center"/>
    </xf>
    <xf numFmtId="4" fontId="23" fillId="4" borderId="10" xfId="0" applyNumberFormat="1" applyFont="1" applyFill="1" applyBorder="1" applyAlignment="1">
      <alignment horizontal="right" vertical="center"/>
    </xf>
    <xf numFmtId="0" fontId="23" fillId="24" borderId="10" xfId="0" applyFont="1" applyFill="1" applyBorder="1" applyAlignment="1">
      <alignment horizontal="left" wrapText="1"/>
    </xf>
    <xf numFmtId="0" fontId="23" fillId="24" borderId="10" xfId="0" applyFont="1" applyFill="1" applyBorder="1" applyAlignment="1">
      <alignment vertical="center" wrapText="1"/>
    </xf>
    <xf numFmtId="0" fontId="19" fillId="4" borderId="10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vertical="top" wrapText="1"/>
    </xf>
    <xf numFmtId="0" fontId="23" fillId="0" borderId="10" xfId="0" applyFont="1" applyBorder="1" applyAlignment="1">
      <alignment vertical="center" wrapText="1"/>
    </xf>
    <xf numFmtId="3" fontId="25" fillId="0" borderId="1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3" fontId="24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25" fillId="0" borderId="13" xfId="0" applyNumberFormat="1" applyFont="1" applyBorder="1" applyAlignment="1">
      <alignment horizontal="right" vertical="center"/>
    </xf>
    <xf numFmtId="3" fontId="23" fillId="25" borderId="10" xfId="0" applyNumberFormat="1" applyFont="1" applyFill="1" applyBorder="1" applyAlignment="1">
      <alignment horizontal="right" vertical="center"/>
    </xf>
    <xf numFmtId="0" fontId="19" fillId="26" borderId="10" xfId="0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vertical="center" wrapText="1"/>
    </xf>
    <xf numFmtId="0" fontId="19" fillId="26" borderId="10" xfId="0" applyFont="1" applyFill="1" applyBorder="1" applyAlignment="1">
      <alignment horizontal="center" vertical="center" wrapText="1"/>
    </xf>
    <xf numFmtId="3" fontId="23" fillId="26" borderId="10" xfId="0" applyNumberFormat="1" applyFont="1" applyFill="1" applyBorder="1" applyAlignment="1">
      <alignment horizontal="right" vertical="center"/>
    </xf>
    <xf numFmtId="3" fontId="19" fillId="26" borderId="10" xfId="0" applyNumberFormat="1" applyFont="1" applyFill="1" applyBorder="1" applyAlignment="1">
      <alignment horizontal="right" vertical="center"/>
    </xf>
    <xf numFmtId="0" fontId="25" fillId="27" borderId="10" xfId="0" applyFont="1" applyFill="1" applyBorder="1" applyAlignment="1">
      <alignment horizontal="center" vertical="center"/>
    </xf>
    <xf numFmtId="0" fontId="19" fillId="28" borderId="10" xfId="0" applyFont="1" applyFill="1" applyBorder="1" applyAlignment="1">
      <alignment horizontal="left" vertical="center"/>
    </xf>
    <xf numFmtId="4" fontId="22" fillId="28" borderId="10" xfId="0" applyNumberFormat="1" applyFont="1" applyFill="1" applyBorder="1" applyAlignment="1">
      <alignment horizontal="right" vertical="center"/>
    </xf>
    <xf numFmtId="10" fontId="23" fillId="28" borderId="10" xfId="0" applyNumberFormat="1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vertical="center" wrapText="1"/>
    </xf>
    <xf numFmtId="0" fontId="19" fillId="29" borderId="10" xfId="0" applyFont="1" applyFill="1" applyBorder="1" applyAlignment="1">
      <alignment horizontal="center" vertical="center" wrapText="1"/>
    </xf>
    <xf numFmtId="3" fontId="19" fillId="29" borderId="10" xfId="0" applyNumberFormat="1" applyFont="1" applyFill="1" applyBorder="1" applyAlignment="1">
      <alignment horizontal="right" vertical="center"/>
    </xf>
    <xf numFmtId="4" fontId="19" fillId="29" borderId="10" xfId="0" applyNumberFormat="1" applyFont="1" applyFill="1" applyBorder="1" applyAlignment="1">
      <alignment horizontal="right" vertical="center"/>
    </xf>
    <xf numFmtId="10" fontId="23" fillId="29" borderId="10" xfId="0" applyNumberFormat="1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vertical="top" wrapText="1"/>
    </xf>
    <xf numFmtId="0" fontId="29" fillId="24" borderId="10" xfId="0" applyFont="1" applyFill="1" applyBorder="1" applyAlignment="1">
      <alignment horizontal="center" vertical="center" wrapText="1"/>
    </xf>
    <xf numFmtId="3" fontId="29" fillId="24" borderId="10" xfId="0" applyNumberFormat="1" applyFont="1" applyFill="1" applyBorder="1" applyAlignment="1">
      <alignment horizontal="right" vertical="center"/>
    </xf>
    <xf numFmtId="3" fontId="30" fillId="24" borderId="10" xfId="0" applyNumberFormat="1" applyFont="1" applyFill="1" applyBorder="1" applyAlignment="1">
      <alignment horizontal="right" vertical="center"/>
    </xf>
    <xf numFmtId="10" fontId="29" fillId="24" borderId="10" xfId="0" applyNumberFormat="1" applyFont="1" applyFill="1" applyBorder="1" applyAlignment="1">
      <alignment horizontal="center" vertical="center"/>
    </xf>
    <xf numFmtId="4" fontId="30" fillId="24" borderId="10" xfId="0" applyNumberFormat="1" applyFont="1" applyFill="1" applyBorder="1" applyAlignment="1">
      <alignment horizontal="right" vertical="center"/>
    </xf>
    <xf numFmtId="4" fontId="19" fillId="26" borderId="10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1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7DA647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view="pageBreakPreview" zoomScaleSheetLayoutView="100" workbookViewId="0" topLeftCell="A1">
      <selection activeCell="E4" sqref="E4"/>
    </sheetView>
  </sheetViews>
  <sheetFormatPr defaultColWidth="9.140625" defaultRowHeight="12.75"/>
  <cols>
    <col min="1" max="1" width="7.28125" style="0" customWidth="1"/>
    <col min="2" max="2" width="7.421875" style="0" customWidth="1"/>
    <col min="3" max="3" width="29.28125" style="1" customWidth="1"/>
    <col min="4" max="4" width="5.57421875" style="1" customWidth="1"/>
    <col min="5" max="5" width="14.00390625" style="0" customWidth="1"/>
    <col min="6" max="6" width="14.28125" style="0" customWidth="1"/>
    <col min="7" max="7" width="14.140625" style="0" customWidth="1"/>
    <col min="8" max="8" width="13.140625" style="0" customWidth="1"/>
    <col min="10" max="16384" width="11.57421875" style="0" customWidth="1"/>
  </cols>
  <sheetData>
    <row r="1" spans="7:9" ht="12.75">
      <c r="G1" s="108" t="s">
        <v>157</v>
      </c>
      <c r="H1" s="108"/>
      <c r="I1" s="108"/>
    </row>
    <row r="2" spans="7:9" ht="12.75">
      <c r="G2" s="108" t="s">
        <v>158</v>
      </c>
      <c r="H2" s="108"/>
      <c r="I2" s="108"/>
    </row>
    <row r="3" spans="7:9" ht="12.75">
      <c r="G3" s="108" t="s">
        <v>159</v>
      </c>
      <c r="H3" s="108"/>
      <c r="I3" s="108"/>
    </row>
    <row r="4" spans="7:9" ht="12.75">
      <c r="G4" s="108" t="s">
        <v>160</v>
      </c>
      <c r="H4" s="108"/>
      <c r="I4" s="108"/>
    </row>
    <row r="6" spans="1:9" ht="30.75" customHeight="1">
      <c r="A6" s="100" t="s">
        <v>143</v>
      </c>
      <c r="B6" s="100"/>
      <c r="C6" s="100"/>
      <c r="D6" s="100"/>
      <c r="E6" s="100"/>
      <c r="F6" s="100"/>
      <c r="G6" s="100"/>
      <c r="H6" s="100"/>
      <c r="I6" s="100"/>
    </row>
    <row r="7" spans="1:9" ht="30.75" customHeight="1">
      <c r="A7" s="2"/>
      <c r="B7" s="2"/>
      <c r="C7" s="2"/>
      <c r="D7" s="2"/>
      <c r="E7" s="2"/>
      <c r="F7" s="2"/>
      <c r="G7" s="2"/>
      <c r="H7" s="2"/>
      <c r="I7" s="2"/>
    </row>
    <row r="9" spans="1:9" ht="66" customHeight="1">
      <c r="A9" s="72" t="s">
        <v>0</v>
      </c>
      <c r="B9" s="72" t="s">
        <v>1</v>
      </c>
      <c r="C9" s="3" t="s">
        <v>2</v>
      </c>
      <c r="D9" s="3" t="s">
        <v>3</v>
      </c>
      <c r="E9" s="3" t="s">
        <v>4</v>
      </c>
      <c r="F9" s="3" t="s">
        <v>144</v>
      </c>
      <c r="G9" s="3" t="s">
        <v>145</v>
      </c>
      <c r="H9" s="3" t="s">
        <v>142</v>
      </c>
      <c r="I9" s="3" t="s">
        <v>5</v>
      </c>
    </row>
    <row r="10" spans="1:9" ht="12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5">
        <v>7</v>
      </c>
      <c r="H10" s="5"/>
      <c r="I10" s="4">
        <v>8</v>
      </c>
    </row>
    <row r="11" spans="1:9" ht="21.75" customHeight="1">
      <c r="A11" s="6">
        <v>600</v>
      </c>
      <c r="B11" s="6"/>
      <c r="C11" s="7" t="s">
        <v>6</v>
      </c>
      <c r="D11" s="8"/>
      <c r="E11" s="9">
        <f>SUM(E12+E15+E20)</f>
        <v>21645000</v>
      </c>
      <c r="F11" s="9">
        <f>SUM(F12+F15+F20)</f>
        <v>10122355</v>
      </c>
      <c r="G11" s="47">
        <f>SUM(G12+G15+G20)</f>
        <v>8601508.64</v>
      </c>
      <c r="H11" s="9">
        <f>SUM(H12+H15+H20)</f>
        <v>958365</v>
      </c>
      <c r="I11" s="10">
        <f aca="true" t="shared" si="0" ref="I11:I36">G11/F11</f>
        <v>0.8497537025721782</v>
      </c>
    </row>
    <row r="12" spans="1:9" ht="20.25" customHeight="1">
      <c r="A12" s="11"/>
      <c r="B12" s="12">
        <v>60004</v>
      </c>
      <c r="C12" s="13" t="s">
        <v>7</v>
      </c>
      <c r="D12" s="14"/>
      <c r="E12" s="15">
        <f>SUM(E13:E14)</f>
        <v>4500000</v>
      </c>
      <c r="F12" s="15">
        <f>SUM(F13:F14)</f>
        <v>161000</v>
      </c>
      <c r="G12" s="39">
        <f>SUM(G13:G14)</f>
        <v>61732.31</v>
      </c>
      <c r="H12" s="15">
        <f>SUM(H13:H14)</f>
        <v>0</v>
      </c>
      <c r="I12" s="16">
        <f t="shared" si="0"/>
        <v>0.38343049689440994</v>
      </c>
    </row>
    <row r="13" spans="1:9" ht="39.75" customHeight="1">
      <c r="A13" s="11"/>
      <c r="B13" s="11"/>
      <c r="C13" s="17" t="s">
        <v>8</v>
      </c>
      <c r="D13" s="18">
        <v>6059</v>
      </c>
      <c r="E13" s="19">
        <v>4500000</v>
      </c>
      <c r="F13" s="19">
        <v>100000</v>
      </c>
      <c r="G13" s="20">
        <v>2500</v>
      </c>
      <c r="H13" s="20">
        <v>0</v>
      </c>
      <c r="I13" s="21">
        <f t="shared" si="0"/>
        <v>0.025</v>
      </c>
    </row>
    <row r="14" spans="1:9" ht="18.75" customHeight="1">
      <c r="A14" s="11"/>
      <c r="B14" s="11"/>
      <c r="C14" s="17" t="s">
        <v>9</v>
      </c>
      <c r="D14" s="18">
        <v>6210</v>
      </c>
      <c r="E14" s="19">
        <v>0</v>
      </c>
      <c r="F14" s="19">
        <v>61000</v>
      </c>
      <c r="G14" s="20">
        <v>59232.31</v>
      </c>
      <c r="H14" s="20">
        <v>0</v>
      </c>
      <c r="I14" s="21">
        <f t="shared" si="0"/>
        <v>0.9710214754098361</v>
      </c>
    </row>
    <row r="15" spans="1:9" ht="28.5">
      <c r="A15" s="11"/>
      <c r="B15" s="12">
        <v>60015</v>
      </c>
      <c r="C15" s="22" t="s">
        <v>10</v>
      </c>
      <c r="D15" s="23"/>
      <c r="E15" s="15">
        <f>SUM(E16:E19)</f>
        <v>8215000</v>
      </c>
      <c r="F15" s="15">
        <f>SUM(F16:F19)</f>
        <v>3856992</v>
      </c>
      <c r="G15" s="39">
        <f>SUM(G16:G19)</f>
        <v>3005793.78</v>
      </c>
      <c r="H15" s="15">
        <f>SUM(H16:H19)</f>
        <v>560214</v>
      </c>
      <c r="I15" s="16">
        <f t="shared" si="0"/>
        <v>0.7793103485825222</v>
      </c>
    </row>
    <row r="16" spans="1:9" ht="37.5" customHeight="1">
      <c r="A16" s="24"/>
      <c r="B16" s="24"/>
      <c r="C16" s="25" t="s">
        <v>11</v>
      </c>
      <c r="D16" s="18">
        <v>6050</v>
      </c>
      <c r="E16" s="19">
        <v>600000</v>
      </c>
      <c r="F16" s="19">
        <v>578240</v>
      </c>
      <c r="G16" s="26">
        <v>561375.82</v>
      </c>
      <c r="H16" s="26">
        <v>556214</v>
      </c>
      <c r="I16" s="21">
        <f t="shared" si="0"/>
        <v>0.9708353278915328</v>
      </c>
    </row>
    <row r="17" spans="1:9" ht="101.25" customHeight="1">
      <c r="A17" s="24"/>
      <c r="B17" s="24"/>
      <c r="C17" s="25" t="s">
        <v>12</v>
      </c>
      <c r="D17" s="18">
        <v>6059</v>
      </c>
      <c r="E17" s="19">
        <v>3115000</v>
      </c>
      <c r="F17" s="19">
        <v>806000</v>
      </c>
      <c r="G17" s="26">
        <v>82655.66</v>
      </c>
      <c r="H17" s="26">
        <v>0</v>
      </c>
      <c r="I17" s="21">
        <f t="shared" si="0"/>
        <v>0.10255044665012407</v>
      </c>
    </row>
    <row r="18" spans="1:9" ht="22.5" customHeight="1">
      <c r="A18" s="24"/>
      <c r="B18" s="24"/>
      <c r="C18" s="25" t="s">
        <v>13</v>
      </c>
      <c r="D18" s="18">
        <v>6050</v>
      </c>
      <c r="E18" s="19">
        <v>3500000</v>
      </c>
      <c r="F18" s="19">
        <v>115000</v>
      </c>
      <c r="G18" s="20">
        <v>4010</v>
      </c>
      <c r="H18" s="20">
        <v>4000</v>
      </c>
      <c r="I18" s="21">
        <f t="shared" si="0"/>
        <v>0.034869565217391305</v>
      </c>
    </row>
    <row r="19" spans="1:9" ht="18" customHeight="1">
      <c r="A19" s="24"/>
      <c r="B19" s="24"/>
      <c r="C19" s="25" t="s">
        <v>14</v>
      </c>
      <c r="D19" s="18">
        <v>6050</v>
      </c>
      <c r="E19" s="19">
        <v>1000000</v>
      </c>
      <c r="F19" s="19">
        <v>2357752</v>
      </c>
      <c r="G19" s="26">
        <v>2357752.3</v>
      </c>
      <c r="H19" s="26">
        <v>0</v>
      </c>
      <c r="I19" s="21">
        <f t="shared" si="0"/>
        <v>1.0000001272398453</v>
      </c>
    </row>
    <row r="20" spans="1:9" ht="24.75" customHeight="1">
      <c r="A20" s="27"/>
      <c r="B20" s="12">
        <v>60016</v>
      </c>
      <c r="C20" s="28" t="s">
        <v>15</v>
      </c>
      <c r="D20" s="23"/>
      <c r="E20" s="15">
        <f>SUM(E21:E29)</f>
        <v>8930000</v>
      </c>
      <c r="F20" s="15">
        <f>SUM(F21:F29)</f>
        <v>6104363</v>
      </c>
      <c r="G20" s="39">
        <f>SUM(G21:G29)</f>
        <v>5533982.55</v>
      </c>
      <c r="H20" s="15">
        <f>SUM(H21:H29)</f>
        <v>398151</v>
      </c>
      <c r="I20" s="16">
        <f t="shared" si="0"/>
        <v>0.9065618394581056</v>
      </c>
    </row>
    <row r="21" spans="1:9" ht="52.5" customHeight="1">
      <c r="A21" s="24"/>
      <c r="B21" s="24"/>
      <c r="C21" s="25" t="s">
        <v>16</v>
      </c>
      <c r="D21" s="18">
        <v>6050</v>
      </c>
      <c r="E21" s="19">
        <v>300000</v>
      </c>
      <c r="F21" s="19">
        <v>275600</v>
      </c>
      <c r="G21" s="26">
        <v>205980.64</v>
      </c>
      <c r="H21" s="26">
        <v>140432</v>
      </c>
      <c r="I21" s="21">
        <f t="shared" si="0"/>
        <v>0.747389840348331</v>
      </c>
    </row>
    <row r="22" spans="1:9" ht="16.5" customHeight="1">
      <c r="A22" s="24"/>
      <c r="B22" s="24"/>
      <c r="C22" s="25" t="s">
        <v>17</v>
      </c>
      <c r="D22" s="18">
        <v>6050</v>
      </c>
      <c r="E22" s="19">
        <v>800000</v>
      </c>
      <c r="F22" s="19">
        <v>800000</v>
      </c>
      <c r="G22" s="29">
        <v>719834.01</v>
      </c>
      <c r="H22" s="29">
        <v>0</v>
      </c>
      <c r="I22" s="21">
        <f t="shared" si="0"/>
        <v>0.8997925125</v>
      </c>
    </row>
    <row r="23" spans="1:9" ht="26.25" customHeight="1">
      <c r="A23" s="24"/>
      <c r="B23" s="24"/>
      <c r="C23" s="30" t="s">
        <v>18</v>
      </c>
      <c r="D23" s="18">
        <v>6050</v>
      </c>
      <c r="E23" s="19">
        <v>1300000</v>
      </c>
      <c r="F23" s="19">
        <v>488065</v>
      </c>
      <c r="G23" s="29">
        <v>488065.13</v>
      </c>
      <c r="H23" s="29">
        <v>0</v>
      </c>
      <c r="I23" s="21">
        <f t="shared" si="0"/>
        <v>1.0000002663579646</v>
      </c>
    </row>
    <row r="24" spans="1:9" ht="18" customHeight="1">
      <c r="A24" s="24"/>
      <c r="B24" s="24"/>
      <c r="C24" s="25" t="s">
        <v>19</v>
      </c>
      <c r="D24" s="18">
        <v>6050</v>
      </c>
      <c r="E24" s="19">
        <v>1000000</v>
      </c>
      <c r="F24" s="19">
        <v>1410000</v>
      </c>
      <c r="G24" s="29">
        <v>1316455.25</v>
      </c>
      <c r="H24" s="29">
        <v>0</v>
      </c>
      <c r="I24" s="21">
        <f t="shared" si="0"/>
        <v>0.9336562056737588</v>
      </c>
    </row>
    <row r="25" spans="1:9" ht="51">
      <c r="A25" s="24"/>
      <c r="B25" s="24"/>
      <c r="C25" s="25" t="s">
        <v>156</v>
      </c>
      <c r="D25" s="18">
        <v>6050</v>
      </c>
      <c r="E25" s="19">
        <v>1040000</v>
      </c>
      <c r="F25" s="19">
        <v>990000</v>
      </c>
      <c r="G25" s="29">
        <v>857883.94</v>
      </c>
      <c r="H25" s="29">
        <v>0</v>
      </c>
      <c r="I25" s="21">
        <f t="shared" si="0"/>
        <v>0.8665494343434342</v>
      </c>
    </row>
    <row r="26" spans="1:9" ht="30.75" customHeight="1">
      <c r="A26" s="24"/>
      <c r="B26" s="24"/>
      <c r="C26" s="25" t="s">
        <v>20</v>
      </c>
      <c r="D26" s="18">
        <v>6050</v>
      </c>
      <c r="E26" s="19">
        <v>2400000</v>
      </c>
      <c r="F26" s="19">
        <v>1700000</v>
      </c>
      <c r="G26" s="29">
        <v>1653838.73</v>
      </c>
      <c r="H26" s="29">
        <v>171709</v>
      </c>
      <c r="I26" s="21">
        <f t="shared" si="0"/>
        <v>0.9728463117647058</v>
      </c>
    </row>
    <row r="27" spans="1:9" ht="30" customHeight="1">
      <c r="A27" s="24"/>
      <c r="B27" s="24"/>
      <c r="C27" s="25" t="s">
        <v>21</v>
      </c>
      <c r="D27" s="18">
        <v>6050</v>
      </c>
      <c r="E27" s="19">
        <v>50000</v>
      </c>
      <c r="F27" s="19">
        <v>100000</v>
      </c>
      <c r="G27" s="31">
        <v>86010</v>
      </c>
      <c r="H27" s="31">
        <v>86010</v>
      </c>
      <c r="I27" s="21">
        <f t="shared" si="0"/>
        <v>0.8601</v>
      </c>
    </row>
    <row r="28" spans="1:9" ht="21" customHeight="1">
      <c r="A28" s="24"/>
      <c r="B28" s="24"/>
      <c r="C28" s="25" t="s">
        <v>22</v>
      </c>
      <c r="D28" s="18">
        <v>6050</v>
      </c>
      <c r="E28" s="19">
        <v>2040000</v>
      </c>
      <c r="F28" s="19">
        <v>316298</v>
      </c>
      <c r="G28" s="74">
        <v>181514.85</v>
      </c>
      <c r="H28" s="32">
        <v>0</v>
      </c>
      <c r="I28" s="21">
        <f t="shared" si="0"/>
        <v>0.5738728983427022</v>
      </c>
    </row>
    <row r="29" spans="1:9" ht="39.75" customHeight="1">
      <c r="A29" s="24"/>
      <c r="B29" s="24"/>
      <c r="C29" s="25" t="s">
        <v>23</v>
      </c>
      <c r="D29" s="18">
        <v>6300</v>
      </c>
      <c r="E29" s="19">
        <v>0</v>
      </c>
      <c r="F29" s="73">
        <v>24400</v>
      </c>
      <c r="G29" s="75">
        <v>24400</v>
      </c>
      <c r="H29" s="33">
        <v>0</v>
      </c>
      <c r="I29" s="21">
        <f t="shared" si="0"/>
        <v>1</v>
      </c>
    </row>
    <row r="30" spans="1:9" ht="23.25" customHeight="1">
      <c r="A30" s="6">
        <v>630</v>
      </c>
      <c r="B30" s="34"/>
      <c r="C30" s="35" t="s">
        <v>24</v>
      </c>
      <c r="D30" s="36"/>
      <c r="E30" s="9">
        <f>SUM(E31+E33)</f>
        <v>600000</v>
      </c>
      <c r="F30" s="9">
        <f>SUM(F31+F33)</f>
        <v>23886076</v>
      </c>
      <c r="G30" s="47">
        <f>SUM(G31+G33)</f>
        <v>23703926.200000003</v>
      </c>
      <c r="H30" s="9">
        <f>SUM(H31+H33)</f>
        <v>1878337</v>
      </c>
      <c r="I30" s="10">
        <f t="shared" si="0"/>
        <v>0.992374226725227</v>
      </c>
    </row>
    <row r="31" spans="1:9" ht="28.5">
      <c r="A31" s="37"/>
      <c r="B31" s="12">
        <v>63003</v>
      </c>
      <c r="C31" s="38" t="s">
        <v>25</v>
      </c>
      <c r="D31" s="23"/>
      <c r="E31" s="15">
        <f>SUM(E32)</f>
        <v>600000</v>
      </c>
      <c r="F31" s="15">
        <f>SUM(F32)</f>
        <v>600000</v>
      </c>
      <c r="G31" s="39">
        <f>SUM(G32)</f>
        <v>417855.29</v>
      </c>
      <c r="H31" s="15">
        <f>SUM(H32)</f>
        <v>417606</v>
      </c>
      <c r="I31" s="16">
        <f t="shared" si="0"/>
        <v>0.6964254833333333</v>
      </c>
    </row>
    <row r="32" spans="1:9" ht="42.75" customHeight="1">
      <c r="A32" s="24"/>
      <c r="B32" s="24"/>
      <c r="C32" s="25" t="s">
        <v>26</v>
      </c>
      <c r="D32" s="18">
        <v>6050</v>
      </c>
      <c r="E32" s="19">
        <v>600000</v>
      </c>
      <c r="F32" s="19">
        <v>600000</v>
      </c>
      <c r="G32" s="40">
        <v>417855.29</v>
      </c>
      <c r="H32" s="40">
        <v>417606</v>
      </c>
      <c r="I32" s="21">
        <f t="shared" si="0"/>
        <v>0.6964254833333333</v>
      </c>
    </row>
    <row r="33" spans="1:9" ht="20.25" customHeight="1">
      <c r="A33" s="24"/>
      <c r="B33" s="12">
        <v>63095</v>
      </c>
      <c r="C33" s="41" t="s">
        <v>27</v>
      </c>
      <c r="D33" s="42"/>
      <c r="E33" s="15">
        <f>SUM(E34:E37)</f>
        <v>0</v>
      </c>
      <c r="F33" s="15">
        <f>SUM(F34:F37)</f>
        <v>23286076</v>
      </c>
      <c r="G33" s="39">
        <f>SUM(G34:G37)</f>
        <v>23286070.910000004</v>
      </c>
      <c r="H33" s="15">
        <f>SUM(H34:H37)</f>
        <v>1460731</v>
      </c>
      <c r="I33" s="43">
        <f t="shared" si="0"/>
        <v>0.9999997814144386</v>
      </c>
    </row>
    <row r="34" spans="1:9" ht="22.5" customHeight="1">
      <c r="A34" s="24"/>
      <c r="B34" s="24"/>
      <c r="C34" s="103" t="s">
        <v>28</v>
      </c>
      <c r="D34" s="18">
        <v>6058</v>
      </c>
      <c r="E34" s="19">
        <v>0</v>
      </c>
      <c r="F34" s="19">
        <v>2588386</v>
      </c>
      <c r="G34" s="40">
        <v>2588385.24</v>
      </c>
      <c r="H34" s="40">
        <v>0</v>
      </c>
      <c r="I34" s="21">
        <f t="shared" si="0"/>
        <v>0.9999997063807331</v>
      </c>
    </row>
    <row r="35" spans="1:9" ht="24.75" customHeight="1">
      <c r="A35" s="24"/>
      <c r="B35" s="24"/>
      <c r="C35" s="106"/>
      <c r="D35" s="18">
        <v>6059</v>
      </c>
      <c r="E35" s="19">
        <v>0</v>
      </c>
      <c r="F35" s="19">
        <v>2861798</v>
      </c>
      <c r="G35" s="40">
        <v>2861797.57</v>
      </c>
      <c r="H35" s="44">
        <v>267295</v>
      </c>
      <c r="I35" s="21">
        <f t="shared" si="0"/>
        <v>0.9999998497448107</v>
      </c>
    </row>
    <row r="36" spans="1:9" ht="24.75" customHeight="1">
      <c r="A36" s="24"/>
      <c r="B36" s="24"/>
      <c r="C36" s="107"/>
      <c r="D36" s="18">
        <v>6050</v>
      </c>
      <c r="E36" s="19">
        <v>0</v>
      </c>
      <c r="F36" s="19">
        <v>129816</v>
      </c>
      <c r="G36" s="40">
        <v>129815.59</v>
      </c>
      <c r="H36" s="44">
        <v>42700</v>
      </c>
      <c r="I36" s="21">
        <f t="shared" si="0"/>
        <v>0.9999968416836137</v>
      </c>
    </row>
    <row r="37" spans="1:9" ht="21" customHeight="1">
      <c r="A37" s="24"/>
      <c r="B37" s="24"/>
      <c r="C37" s="93" t="s">
        <v>29</v>
      </c>
      <c r="D37" s="94"/>
      <c r="E37" s="95">
        <f>SUM(E38:E40)</f>
        <v>0</v>
      </c>
      <c r="F37" s="96">
        <f>SUM(F38:F40)</f>
        <v>17706076</v>
      </c>
      <c r="G37" s="98">
        <f>SUM(G38:G40)</f>
        <v>17706072.51</v>
      </c>
      <c r="H37" s="96">
        <f>SUM(H38:H40)</f>
        <v>1150736</v>
      </c>
      <c r="I37" s="97">
        <f aca="true" t="shared" si="1" ref="I37:I59">G37/F37</f>
        <v>0.9999998028925213</v>
      </c>
    </row>
    <row r="38" spans="1:9" ht="18.75" customHeight="1">
      <c r="A38" s="24"/>
      <c r="B38" s="24"/>
      <c r="C38" s="30" t="s">
        <v>30</v>
      </c>
      <c r="D38" s="18">
        <v>6058</v>
      </c>
      <c r="E38" s="19">
        <v>0</v>
      </c>
      <c r="F38" s="19">
        <v>6068429</v>
      </c>
      <c r="G38" s="40">
        <v>6068428.71</v>
      </c>
      <c r="H38" s="40">
        <v>0</v>
      </c>
      <c r="I38" s="21">
        <f t="shared" si="1"/>
        <v>0.9999999522116845</v>
      </c>
    </row>
    <row r="39" spans="1:9" ht="17.25" customHeight="1">
      <c r="A39" s="24"/>
      <c r="B39" s="24"/>
      <c r="C39" s="30" t="s">
        <v>31</v>
      </c>
      <c r="D39" s="18">
        <v>6059</v>
      </c>
      <c r="E39" s="19">
        <v>0</v>
      </c>
      <c r="F39" s="19">
        <v>11471828</v>
      </c>
      <c r="G39" s="40">
        <v>11471825.73</v>
      </c>
      <c r="H39" s="40">
        <v>1016270</v>
      </c>
      <c r="I39" s="21">
        <f t="shared" si="1"/>
        <v>0.999999802123951</v>
      </c>
    </row>
    <row r="40" spans="1:9" ht="18" customHeight="1">
      <c r="A40" s="24"/>
      <c r="B40" s="24"/>
      <c r="C40" s="30" t="s">
        <v>32</v>
      </c>
      <c r="D40" s="18">
        <v>6050</v>
      </c>
      <c r="E40" s="19">
        <v>0</v>
      </c>
      <c r="F40" s="19">
        <v>165819</v>
      </c>
      <c r="G40" s="40">
        <v>165818.07</v>
      </c>
      <c r="H40" s="40">
        <v>134466</v>
      </c>
      <c r="I40" s="21">
        <f t="shared" si="1"/>
        <v>0.9999943914750421</v>
      </c>
    </row>
    <row r="41" spans="1:9" ht="18.75" customHeight="1">
      <c r="A41" s="6">
        <v>700</v>
      </c>
      <c r="B41" s="6"/>
      <c r="C41" s="45" t="s">
        <v>33</v>
      </c>
      <c r="D41" s="46"/>
      <c r="E41" s="9">
        <f>SUM(E42)</f>
        <v>820000</v>
      </c>
      <c r="F41" s="9">
        <f>SUM(F42)</f>
        <v>820000</v>
      </c>
      <c r="G41" s="47">
        <f>SUM(G42)</f>
        <v>819373.8</v>
      </c>
      <c r="H41" s="9">
        <f>SUM(H42)</f>
        <v>0</v>
      </c>
      <c r="I41" s="10">
        <f t="shared" si="1"/>
        <v>0.9992363414634147</v>
      </c>
    </row>
    <row r="42" spans="1:9" ht="18.75" customHeight="1">
      <c r="A42" s="27"/>
      <c r="B42" s="12">
        <v>70004</v>
      </c>
      <c r="C42" s="41"/>
      <c r="D42" s="42"/>
      <c r="E42" s="15">
        <f>SUM(E43:E44)</f>
        <v>820000</v>
      </c>
      <c r="F42" s="15">
        <f>SUM(F43:F44)</f>
        <v>820000</v>
      </c>
      <c r="G42" s="39">
        <f>SUM(G43:G44)</f>
        <v>819373.8</v>
      </c>
      <c r="H42" s="15">
        <f>SUM(H43:H44)</f>
        <v>0</v>
      </c>
      <c r="I42" s="16">
        <f t="shared" si="1"/>
        <v>0.9992363414634147</v>
      </c>
    </row>
    <row r="43" spans="1:9" ht="28.5" customHeight="1">
      <c r="A43" s="24"/>
      <c r="B43" s="24"/>
      <c r="C43" s="25" t="s">
        <v>34</v>
      </c>
      <c r="D43" s="18">
        <v>6210</v>
      </c>
      <c r="E43" s="19">
        <v>600000</v>
      </c>
      <c r="F43" s="19">
        <v>600000</v>
      </c>
      <c r="G43" s="40">
        <v>599373.8</v>
      </c>
      <c r="H43" s="40">
        <v>0</v>
      </c>
      <c r="I43" s="21">
        <f t="shared" si="1"/>
        <v>0.9989563333333334</v>
      </c>
    </row>
    <row r="44" spans="1:9" ht="30" customHeight="1">
      <c r="A44" s="24"/>
      <c r="B44" s="24"/>
      <c r="C44" s="25" t="s">
        <v>35</v>
      </c>
      <c r="D44" s="18">
        <v>6210</v>
      </c>
      <c r="E44" s="19">
        <v>220000</v>
      </c>
      <c r="F44" s="19">
        <v>220000</v>
      </c>
      <c r="G44" s="40">
        <v>220000</v>
      </c>
      <c r="H44" s="40">
        <v>0</v>
      </c>
      <c r="I44" s="21">
        <f t="shared" si="1"/>
        <v>1</v>
      </c>
    </row>
    <row r="45" spans="1:9" ht="18" customHeight="1">
      <c r="A45" s="6">
        <v>750</v>
      </c>
      <c r="B45" s="6"/>
      <c r="C45" s="45" t="s">
        <v>36</v>
      </c>
      <c r="D45" s="46"/>
      <c r="E45" s="9">
        <f>SUM(E46+E48+E51)</f>
        <v>350000</v>
      </c>
      <c r="F45" s="9">
        <f>SUM(F46+F48+F51)</f>
        <v>538000</v>
      </c>
      <c r="G45" s="47">
        <f>SUM(G46+G48+G51)</f>
        <v>343503.44</v>
      </c>
      <c r="H45" s="9">
        <f>SUM(H46+H48+H51)</f>
        <v>60000</v>
      </c>
      <c r="I45" s="10">
        <f t="shared" si="1"/>
        <v>0.6384822304832714</v>
      </c>
    </row>
    <row r="46" spans="1:9" ht="21.75" customHeight="1">
      <c r="A46" s="27"/>
      <c r="B46" s="12">
        <v>75018</v>
      </c>
      <c r="C46" s="41" t="s">
        <v>37</v>
      </c>
      <c r="D46" s="42"/>
      <c r="E46" s="15">
        <f>SUM(E47)</f>
        <v>0</v>
      </c>
      <c r="F46" s="15">
        <f>SUM(F47)</f>
        <v>100000</v>
      </c>
      <c r="G46" s="39">
        <f>SUM(G47)</f>
        <v>99991.5</v>
      </c>
      <c r="H46" s="15">
        <f>SUM(H47)</f>
        <v>0</v>
      </c>
      <c r="I46" s="16">
        <f t="shared" si="1"/>
        <v>0.999915</v>
      </c>
    </row>
    <row r="47" spans="1:9" ht="63.75" customHeight="1">
      <c r="A47" s="27"/>
      <c r="B47" s="37"/>
      <c r="C47" s="48" t="s">
        <v>38</v>
      </c>
      <c r="D47" s="49">
        <v>6630</v>
      </c>
      <c r="E47" s="50">
        <v>0</v>
      </c>
      <c r="F47" s="50">
        <v>100000</v>
      </c>
      <c r="G47" s="51">
        <v>99991.5</v>
      </c>
      <c r="H47" s="51">
        <v>0</v>
      </c>
      <c r="I47" s="52">
        <f t="shared" si="1"/>
        <v>0.999915</v>
      </c>
    </row>
    <row r="48" spans="1:9" ht="21.75" customHeight="1">
      <c r="A48" s="27"/>
      <c r="B48" s="12">
        <v>75022</v>
      </c>
      <c r="C48" s="41" t="s">
        <v>39</v>
      </c>
      <c r="D48" s="42"/>
      <c r="E48" s="15">
        <f>SUM(E49)</f>
        <v>0</v>
      </c>
      <c r="F48" s="15">
        <f>SUM(F49:F50)</f>
        <v>88000</v>
      </c>
      <c r="G48" s="39">
        <f>SUM(G49:G50)</f>
        <v>86975.5</v>
      </c>
      <c r="H48" s="15">
        <f>SUM(H49:H50)</f>
        <v>0</v>
      </c>
      <c r="I48" s="16">
        <f t="shared" si="1"/>
        <v>0.9883579545454545</v>
      </c>
    </row>
    <row r="49" spans="1:9" ht="42" customHeight="1">
      <c r="A49" s="27"/>
      <c r="B49" s="27"/>
      <c r="C49" s="48" t="s">
        <v>40</v>
      </c>
      <c r="D49" s="49">
        <v>6060</v>
      </c>
      <c r="E49" s="50">
        <v>0</v>
      </c>
      <c r="F49" s="50">
        <v>65000</v>
      </c>
      <c r="G49" s="51">
        <v>64995.5</v>
      </c>
      <c r="H49" s="51">
        <v>0</v>
      </c>
      <c r="I49" s="21">
        <f t="shared" si="1"/>
        <v>0.9999307692307692</v>
      </c>
    </row>
    <row r="50" spans="1:9" ht="28.5" customHeight="1">
      <c r="A50" s="27"/>
      <c r="B50" s="27"/>
      <c r="C50" s="48" t="s">
        <v>147</v>
      </c>
      <c r="D50" s="49">
        <v>6060</v>
      </c>
      <c r="E50" s="50">
        <v>0</v>
      </c>
      <c r="F50" s="50">
        <v>23000</v>
      </c>
      <c r="G50" s="51">
        <v>21980</v>
      </c>
      <c r="H50" s="51">
        <v>0</v>
      </c>
      <c r="I50" s="21"/>
    </row>
    <row r="51" spans="1:9" ht="18" customHeight="1">
      <c r="A51" s="27"/>
      <c r="B51" s="12">
        <v>75023</v>
      </c>
      <c r="C51" s="41" t="s">
        <v>41</v>
      </c>
      <c r="D51" s="42"/>
      <c r="E51" s="15">
        <f>SUM(E52:E53)</f>
        <v>350000</v>
      </c>
      <c r="F51" s="15">
        <f>SUM(F52:F53)</f>
        <v>350000</v>
      </c>
      <c r="G51" s="39">
        <f>SUM(G52:G53)</f>
        <v>156536.44</v>
      </c>
      <c r="H51" s="15">
        <f>SUM(H52:H53)</f>
        <v>60000</v>
      </c>
      <c r="I51" s="16">
        <f t="shared" si="1"/>
        <v>0.44724697142857145</v>
      </c>
    </row>
    <row r="52" spans="1:9" ht="30.75" customHeight="1">
      <c r="A52" s="24"/>
      <c r="B52" s="24"/>
      <c r="C52" s="25" t="s">
        <v>42</v>
      </c>
      <c r="D52" s="18">
        <v>6060</v>
      </c>
      <c r="E52" s="19">
        <v>200000</v>
      </c>
      <c r="F52" s="19">
        <v>200000</v>
      </c>
      <c r="G52" s="40">
        <v>142757.59</v>
      </c>
      <c r="H52" s="40">
        <v>60000</v>
      </c>
      <c r="I52" s="21">
        <f t="shared" si="1"/>
        <v>0.71378795</v>
      </c>
    </row>
    <row r="53" spans="1:9" ht="51" customHeight="1">
      <c r="A53" s="24"/>
      <c r="B53" s="24"/>
      <c r="C53" s="25" t="s">
        <v>43</v>
      </c>
      <c r="D53" s="18">
        <v>6050</v>
      </c>
      <c r="E53" s="19">
        <v>150000</v>
      </c>
      <c r="F53" s="19">
        <v>150000</v>
      </c>
      <c r="G53" s="40">
        <v>13778.85</v>
      </c>
      <c r="H53" s="40">
        <v>0</v>
      </c>
      <c r="I53" s="21">
        <f t="shared" si="1"/>
        <v>0.091859</v>
      </c>
    </row>
    <row r="54" spans="1:9" ht="19.5" customHeight="1">
      <c r="A54" s="6">
        <v>754</v>
      </c>
      <c r="B54" s="6"/>
      <c r="C54" s="45" t="s">
        <v>44</v>
      </c>
      <c r="D54" s="46"/>
      <c r="E54" s="9">
        <f>SUM(E55+E60)</f>
        <v>1205000</v>
      </c>
      <c r="F54" s="9">
        <f>SUM(F55+F60)</f>
        <v>1142700</v>
      </c>
      <c r="G54" s="47">
        <f>SUM(G55+G60)</f>
        <v>1142173.54</v>
      </c>
      <c r="H54" s="9">
        <f>SUM(H55+H60)</f>
        <v>0</v>
      </c>
      <c r="I54" s="10">
        <f t="shared" si="1"/>
        <v>0.9995392841515709</v>
      </c>
    </row>
    <row r="55" spans="1:9" ht="20.25" customHeight="1">
      <c r="A55" s="27"/>
      <c r="B55" s="12">
        <v>75411</v>
      </c>
      <c r="C55" s="41" t="s">
        <v>45</v>
      </c>
      <c r="D55" s="42"/>
      <c r="E55" s="15">
        <f>SUM(E56:E58)</f>
        <v>1105000</v>
      </c>
      <c r="F55" s="15">
        <f>SUM(F56:F59)</f>
        <v>1035000</v>
      </c>
      <c r="G55" s="39">
        <f>SUM(G56:G59)</f>
        <v>1034500</v>
      </c>
      <c r="H55" s="15">
        <f>SUM(H56:H59)</f>
        <v>0</v>
      </c>
      <c r="I55" s="16">
        <f t="shared" si="1"/>
        <v>0.9995169082125603</v>
      </c>
    </row>
    <row r="56" spans="1:9" ht="25.5">
      <c r="A56" s="24"/>
      <c r="B56" s="24"/>
      <c r="C56" s="25" t="s">
        <v>46</v>
      </c>
      <c r="D56" s="18">
        <v>6060</v>
      </c>
      <c r="E56" s="19">
        <v>1005000</v>
      </c>
      <c r="F56" s="19">
        <v>910000</v>
      </c>
      <c r="G56" s="40">
        <v>909500</v>
      </c>
      <c r="H56" s="40">
        <v>0</v>
      </c>
      <c r="I56" s="21">
        <f t="shared" si="1"/>
        <v>0.9994505494505495</v>
      </c>
    </row>
    <row r="57" spans="1:9" ht="26.25" customHeight="1">
      <c r="A57" s="24"/>
      <c r="B57" s="24"/>
      <c r="C57" s="25" t="s">
        <v>47</v>
      </c>
      <c r="D57" s="18">
        <v>6050</v>
      </c>
      <c r="E57" s="19">
        <v>100000</v>
      </c>
      <c r="F57" s="19">
        <v>46320</v>
      </c>
      <c r="G57" s="40">
        <v>46320</v>
      </c>
      <c r="H57" s="40">
        <v>0</v>
      </c>
      <c r="I57" s="21">
        <f t="shared" si="1"/>
        <v>1</v>
      </c>
    </row>
    <row r="58" spans="1:9" ht="26.25" customHeight="1">
      <c r="A58" s="24"/>
      <c r="B58" s="24"/>
      <c r="C58" s="25" t="s">
        <v>48</v>
      </c>
      <c r="D58" s="18">
        <v>6050</v>
      </c>
      <c r="E58" s="19">
        <v>0</v>
      </c>
      <c r="F58" s="19">
        <v>53680</v>
      </c>
      <c r="G58" s="40">
        <v>53680</v>
      </c>
      <c r="H58" s="40">
        <v>0</v>
      </c>
      <c r="I58" s="21">
        <f t="shared" si="1"/>
        <v>1</v>
      </c>
    </row>
    <row r="59" spans="1:9" ht="41.25" customHeight="1">
      <c r="A59" s="24"/>
      <c r="B59" s="24"/>
      <c r="C59" s="25" t="s">
        <v>49</v>
      </c>
      <c r="D59" s="18">
        <v>6050</v>
      </c>
      <c r="E59" s="19">
        <v>0</v>
      </c>
      <c r="F59" s="19">
        <v>25000</v>
      </c>
      <c r="G59" s="40">
        <v>25000</v>
      </c>
      <c r="H59" s="40">
        <v>0</v>
      </c>
      <c r="I59" s="21">
        <f t="shared" si="1"/>
        <v>1</v>
      </c>
    </row>
    <row r="60" spans="1:9" ht="20.25" customHeight="1">
      <c r="A60" s="11"/>
      <c r="B60" s="12">
        <v>75495</v>
      </c>
      <c r="C60" s="41" t="s">
        <v>50</v>
      </c>
      <c r="D60" s="42"/>
      <c r="E60" s="15">
        <f>SUM(E61)</f>
        <v>100000</v>
      </c>
      <c r="F60" s="15">
        <f>SUM(F61)</f>
        <v>107700</v>
      </c>
      <c r="G60" s="39">
        <f>SUM(G61)</f>
        <v>107673.54</v>
      </c>
      <c r="H60" s="15">
        <f>SUM(H61)</f>
        <v>0</v>
      </c>
      <c r="I60" s="16">
        <f aca="true" t="shared" si="2" ref="I60:I70">G60/F60</f>
        <v>0.9997543175487464</v>
      </c>
    </row>
    <row r="61" spans="1:9" ht="21.75" customHeight="1">
      <c r="A61" s="24"/>
      <c r="B61" s="24"/>
      <c r="C61" s="25" t="s">
        <v>51</v>
      </c>
      <c r="D61" s="18">
        <v>6050</v>
      </c>
      <c r="E61" s="19">
        <v>100000</v>
      </c>
      <c r="F61" s="19">
        <v>107700</v>
      </c>
      <c r="G61" s="40">
        <v>107673.54</v>
      </c>
      <c r="H61" s="40">
        <v>0</v>
      </c>
      <c r="I61" s="21">
        <f t="shared" si="2"/>
        <v>0.9997543175487464</v>
      </c>
    </row>
    <row r="62" spans="1:9" ht="21" customHeight="1">
      <c r="A62" s="6">
        <v>801</v>
      </c>
      <c r="B62" s="6"/>
      <c r="C62" s="45" t="s">
        <v>52</v>
      </c>
      <c r="D62" s="46"/>
      <c r="E62" s="9">
        <f>SUM(E63+E71+E73+E88+E93+E98+E105+E107)</f>
        <v>5168220</v>
      </c>
      <c r="F62" s="9">
        <f>SUM(F63+F71+F73+F88+F93+F98+F105+F107)</f>
        <v>3236903</v>
      </c>
      <c r="G62" s="47">
        <f>SUM(G63+G71+G73+G88+G93+G98+G105+G107)</f>
        <v>3184155.4099999997</v>
      </c>
      <c r="H62" s="9">
        <f>SUM(H63+H71+H73+H88+H93+H98+H105+H107)</f>
        <v>888026</v>
      </c>
      <c r="I62" s="10">
        <f t="shared" si="2"/>
        <v>0.983704303156443</v>
      </c>
    </row>
    <row r="63" spans="1:9" ht="18.75" customHeight="1">
      <c r="A63" s="27"/>
      <c r="B63" s="12">
        <v>80101</v>
      </c>
      <c r="C63" s="41" t="s">
        <v>53</v>
      </c>
      <c r="D63" s="42"/>
      <c r="E63" s="15">
        <f>SUM(E65)</f>
        <v>2870220</v>
      </c>
      <c r="F63" s="15">
        <f>SUM(F64:F70)</f>
        <v>1349630</v>
      </c>
      <c r="G63" s="39">
        <f>SUM(G64:G70)</f>
        <v>1340395.3699999999</v>
      </c>
      <c r="H63" s="15">
        <f>SUM(H64:H70)</f>
        <v>588026</v>
      </c>
      <c r="I63" s="16">
        <f t="shared" si="2"/>
        <v>0.993157658024792</v>
      </c>
    </row>
    <row r="64" spans="1:9" ht="27" customHeight="1">
      <c r="A64" s="27"/>
      <c r="B64" s="27"/>
      <c r="C64" s="48" t="s">
        <v>54</v>
      </c>
      <c r="D64" s="49">
        <v>6050</v>
      </c>
      <c r="E64" s="50">
        <v>0</v>
      </c>
      <c r="F64" s="50">
        <v>46000</v>
      </c>
      <c r="G64" s="51">
        <v>36770.71</v>
      </c>
      <c r="H64" s="51">
        <v>0</v>
      </c>
      <c r="I64" s="21">
        <f t="shared" si="2"/>
        <v>0.7993632608695652</v>
      </c>
    </row>
    <row r="65" spans="1:9" ht="38.25" customHeight="1">
      <c r="A65" s="24"/>
      <c r="B65" s="24"/>
      <c r="C65" s="25" t="s">
        <v>55</v>
      </c>
      <c r="D65" s="18">
        <v>6050</v>
      </c>
      <c r="E65" s="19">
        <v>2870220</v>
      </c>
      <c r="F65" s="19">
        <v>1200000</v>
      </c>
      <c r="G65" s="40">
        <v>1199999.64</v>
      </c>
      <c r="H65" s="40">
        <v>588026</v>
      </c>
      <c r="I65" s="21">
        <f t="shared" si="2"/>
        <v>0.9999996999999999</v>
      </c>
    </row>
    <row r="66" spans="1:9" ht="38.25" customHeight="1">
      <c r="A66" s="24"/>
      <c r="B66" s="24"/>
      <c r="C66" s="25" t="s">
        <v>56</v>
      </c>
      <c r="D66" s="18">
        <v>6060</v>
      </c>
      <c r="E66" s="19">
        <v>0</v>
      </c>
      <c r="F66" s="19">
        <v>3700</v>
      </c>
      <c r="G66" s="40">
        <v>3696.6</v>
      </c>
      <c r="H66" s="40">
        <v>0</v>
      </c>
      <c r="I66" s="21">
        <f t="shared" si="2"/>
        <v>0.9990810810810811</v>
      </c>
    </row>
    <row r="67" spans="1:9" ht="24.75" customHeight="1">
      <c r="A67" s="24"/>
      <c r="B67" s="24"/>
      <c r="C67" s="25" t="s">
        <v>57</v>
      </c>
      <c r="D67" s="18">
        <v>6060</v>
      </c>
      <c r="E67" s="19">
        <v>0</v>
      </c>
      <c r="F67" s="19">
        <v>20850</v>
      </c>
      <c r="G67" s="40">
        <v>20850</v>
      </c>
      <c r="H67" s="40">
        <v>0</v>
      </c>
      <c r="I67" s="21">
        <f t="shared" si="2"/>
        <v>1</v>
      </c>
    </row>
    <row r="68" spans="1:9" ht="24.75" customHeight="1">
      <c r="A68" s="24"/>
      <c r="B68" s="24"/>
      <c r="C68" s="25" t="s">
        <v>58</v>
      </c>
      <c r="D68" s="18">
        <v>6050</v>
      </c>
      <c r="E68" s="19">
        <v>0</v>
      </c>
      <c r="F68" s="19">
        <v>40562</v>
      </c>
      <c r="G68" s="40">
        <v>40561.29</v>
      </c>
      <c r="H68" s="40">
        <v>0</v>
      </c>
      <c r="I68" s="21">
        <f t="shared" si="2"/>
        <v>0.9999824959321533</v>
      </c>
    </row>
    <row r="69" spans="1:9" ht="24.75" customHeight="1">
      <c r="A69" s="24"/>
      <c r="B69" s="24"/>
      <c r="C69" s="25" t="s">
        <v>59</v>
      </c>
      <c r="D69" s="18">
        <v>6050</v>
      </c>
      <c r="E69" s="19">
        <v>0</v>
      </c>
      <c r="F69" s="19">
        <v>25504</v>
      </c>
      <c r="G69" s="40">
        <v>25503.39</v>
      </c>
      <c r="H69" s="40">
        <v>0</v>
      </c>
      <c r="I69" s="21">
        <f t="shared" si="2"/>
        <v>0.9999760821831869</v>
      </c>
    </row>
    <row r="70" spans="1:9" ht="24.75" customHeight="1">
      <c r="A70" s="24"/>
      <c r="B70" s="24"/>
      <c r="C70" s="25" t="s">
        <v>148</v>
      </c>
      <c r="D70" s="18">
        <v>6060</v>
      </c>
      <c r="E70" s="19">
        <v>0</v>
      </c>
      <c r="F70" s="19">
        <v>13014</v>
      </c>
      <c r="G70" s="40">
        <v>13013.74</v>
      </c>
      <c r="H70" s="40">
        <v>0</v>
      </c>
      <c r="I70" s="21">
        <f t="shared" si="2"/>
        <v>0.9999800215152912</v>
      </c>
    </row>
    <row r="71" spans="1:9" ht="21.75" customHeight="1">
      <c r="A71" s="24"/>
      <c r="B71" s="12">
        <v>80102</v>
      </c>
      <c r="C71" s="54" t="s">
        <v>60</v>
      </c>
      <c r="D71" s="42"/>
      <c r="E71" s="55">
        <f>SUM(E72)</f>
        <v>100000</v>
      </c>
      <c r="F71" s="55">
        <f>SUM(F72)</f>
        <v>0</v>
      </c>
      <c r="G71" s="56">
        <f>SUM(G72)</f>
        <v>0</v>
      </c>
      <c r="H71" s="55">
        <f>SUM(H72)</f>
        <v>0</v>
      </c>
      <c r="I71" s="16">
        <v>0</v>
      </c>
    </row>
    <row r="72" spans="1:9" ht="40.5" customHeight="1">
      <c r="A72" s="24"/>
      <c r="B72" s="11"/>
      <c r="C72" s="25" t="s">
        <v>61</v>
      </c>
      <c r="D72" s="18">
        <v>6050</v>
      </c>
      <c r="E72" s="19">
        <v>100000</v>
      </c>
      <c r="F72" s="19">
        <v>0</v>
      </c>
      <c r="G72" s="40">
        <v>0</v>
      </c>
      <c r="H72" s="40">
        <v>0</v>
      </c>
      <c r="I72" s="21">
        <v>0</v>
      </c>
    </row>
    <row r="73" spans="1:9" ht="18" customHeight="1">
      <c r="A73" s="11"/>
      <c r="B73" s="12">
        <v>80104</v>
      </c>
      <c r="C73" s="41" t="s">
        <v>62</v>
      </c>
      <c r="D73" s="42"/>
      <c r="E73" s="15">
        <f>SUM(E74:E87)</f>
        <v>440000</v>
      </c>
      <c r="F73" s="15">
        <f>SUM(F74:F87)</f>
        <v>688498</v>
      </c>
      <c r="G73" s="39">
        <f>SUM(G74:G87)</f>
        <v>687583.64</v>
      </c>
      <c r="H73" s="15">
        <f>SUM(H74:H87)</f>
        <v>0</v>
      </c>
      <c r="I73" s="16">
        <f aca="true" t="shared" si="3" ref="I73:I80">G73/F73</f>
        <v>0.9986719496643418</v>
      </c>
    </row>
    <row r="74" spans="1:9" ht="19.5" customHeight="1">
      <c r="A74" s="11"/>
      <c r="B74" s="11"/>
      <c r="C74" s="25" t="s">
        <v>63</v>
      </c>
      <c r="D74" s="18">
        <v>6050</v>
      </c>
      <c r="E74" s="19">
        <v>49000</v>
      </c>
      <c r="F74" s="19">
        <v>49000</v>
      </c>
      <c r="G74" s="40">
        <v>48997.75</v>
      </c>
      <c r="H74" s="40">
        <v>0</v>
      </c>
      <c r="I74" s="21">
        <f t="shared" si="3"/>
        <v>0.9999540816326531</v>
      </c>
    </row>
    <row r="75" spans="1:9" ht="19.5" customHeight="1">
      <c r="A75" s="11"/>
      <c r="B75" s="11"/>
      <c r="C75" s="25" t="s">
        <v>149</v>
      </c>
      <c r="D75" s="18">
        <v>6060</v>
      </c>
      <c r="E75" s="19"/>
      <c r="F75" s="19">
        <v>7000</v>
      </c>
      <c r="G75" s="40">
        <v>6999.99</v>
      </c>
      <c r="H75" s="40">
        <v>0</v>
      </c>
      <c r="I75" s="21"/>
    </row>
    <row r="76" spans="1:9" ht="15.75" customHeight="1">
      <c r="A76" s="11"/>
      <c r="B76" s="11"/>
      <c r="C76" s="25" t="s">
        <v>64</v>
      </c>
      <c r="D76" s="18">
        <v>6050</v>
      </c>
      <c r="E76" s="19">
        <v>49000</v>
      </c>
      <c r="F76" s="19">
        <v>49000</v>
      </c>
      <c r="G76" s="40">
        <v>49000</v>
      </c>
      <c r="H76" s="40">
        <v>0</v>
      </c>
      <c r="I76" s="21">
        <f t="shared" si="3"/>
        <v>1</v>
      </c>
    </row>
    <row r="77" spans="1:9" ht="18.75" customHeight="1">
      <c r="A77" s="11"/>
      <c r="B77" s="11"/>
      <c r="C77" s="25" t="s">
        <v>65</v>
      </c>
      <c r="D77" s="18">
        <v>6050</v>
      </c>
      <c r="E77" s="19">
        <v>49000</v>
      </c>
      <c r="F77" s="19">
        <v>49000</v>
      </c>
      <c r="G77" s="40">
        <v>48998.92</v>
      </c>
      <c r="H77" s="40">
        <v>0</v>
      </c>
      <c r="I77" s="21">
        <f t="shared" si="3"/>
        <v>0.9999779591836734</v>
      </c>
    </row>
    <row r="78" spans="1:9" ht="18.75" customHeight="1">
      <c r="A78" s="11"/>
      <c r="B78" s="11"/>
      <c r="C78" s="25" t="s">
        <v>66</v>
      </c>
      <c r="D78" s="18">
        <v>6050</v>
      </c>
      <c r="E78" s="19">
        <v>49000</v>
      </c>
      <c r="F78" s="19">
        <v>49000</v>
      </c>
      <c r="G78" s="40">
        <v>48999.99</v>
      </c>
      <c r="H78" s="40">
        <v>0</v>
      </c>
      <c r="I78" s="21">
        <f t="shared" si="3"/>
        <v>0.9999997959183673</v>
      </c>
    </row>
    <row r="79" spans="1:9" ht="19.5" customHeight="1">
      <c r="A79" s="11"/>
      <c r="B79" s="11"/>
      <c r="C79" s="25" t="s">
        <v>67</v>
      </c>
      <c r="D79" s="18">
        <v>6050</v>
      </c>
      <c r="E79" s="19">
        <v>49000</v>
      </c>
      <c r="F79" s="19">
        <v>61557</v>
      </c>
      <c r="G79" s="40">
        <v>61556.26</v>
      </c>
      <c r="H79" s="40">
        <v>0</v>
      </c>
      <c r="I79" s="21">
        <f t="shared" si="3"/>
        <v>0.9999879786214403</v>
      </c>
    </row>
    <row r="80" spans="1:9" ht="37.5" customHeight="1">
      <c r="A80" s="11"/>
      <c r="B80" s="11"/>
      <c r="C80" s="25" t="s">
        <v>68</v>
      </c>
      <c r="D80" s="18">
        <v>6050</v>
      </c>
      <c r="E80" s="19"/>
      <c r="F80" s="19">
        <v>107747</v>
      </c>
      <c r="G80" s="40">
        <v>107747</v>
      </c>
      <c r="H80" s="40">
        <v>0</v>
      </c>
      <c r="I80" s="21">
        <f t="shared" si="3"/>
        <v>1</v>
      </c>
    </row>
    <row r="81" spans="1:9" ht="19.5" customHeight="1">
      <c r="A81" s="11"/>
      <c r="B81" s="11"/>
      <c r="C81" s="25" t="s">
        <v>69</v>
      </c>
      <c r="D81" s="18">
        <v>6050</v>
      </c>
      <c r="E81" s="19">
        <v>49000</v>
      </c>
      <c r="F81" s="19">
        <v>49000</v>
      </c>
      <c r="G81" s="40">
        <v>49000</v>
      </c>
      <c r="H81" s="40">
        <v>0</v>
      </c>
      <c r="I81" s="21">
        <f>G81/F81</f>
        <v>1</v>
      </c>
    </row>
    <row r="82" spans="1:9" ht="27.75" customHeight="1">
      <c r="A82" s="11"/>
      <c r="B82" s="11"/>
      <c r="C82" s="25" t="s">
        <v>70</v>
      </c>
      <c r="D82" s="18">
        <v>6060</v>
      </c>
      <c r="E82" s="19"/>
      <c r="F82" s="19">
        <v>4956</v>
      </c>
      <c r="G82" s="40">
        <v>4955.64</v>
      </c>
      <c r="H82" s="40">
        <v>0</v>
      </c>
      <c r="I82" s="21">
        <f>G82/F82</f>
        <v>0.9999273607748185</v>
      </c>
    </row>
    <row r="83" spans="1:9" ht="15" customHeight="1">
      <c r="A83" s="24"/>
      <c r="B83" s="24"/>
      <c r="C83" s="57" t="s">
        <v>71</v>
      </c>
      <c r="D83" s="18">
        <v>6050</v>
      </c>
      <c r="E83" s="19">
        <v>48000</v>
      </c>
      <c r="F83" s="19">
        <v>48000</v>
      </c>
      <c r="G83" s="40">
        <v>47991.08</v>
      </c>
      <c r="H83" s="40">
        <v>0</v>
      </c>
      <c r="I83" s="21">
        <f aca="true" t="shared" si="4" ref="I83:I92">G83/F83</f>
        <v>0.9998141666666667</v>
      </c>
    </row>
    <row r="84" spans="1:9" ht="19.5" customHeight="1">
      <c r="A84" s="24"/>
      <c r="B84" s="24"/>
      <c r="C84" s="58" t="s">
        <v>72</v>
      </c>
      <c r="D84" s="18">
        <v>6050</v>
      </c>
      <c r="E84" s="19">
        <v>49000</v>
      </c>
      <c r="F84" s="19">
        <v>49000</v>
      </c>
      <c r="G84" s="40">
        <v>48999.99</v>
      </c>
      <c r="H84" s="40">
        <v>0</v>
      </c>
      <c r="I84" s="21">
        <f t="shared" si="4"/>
        <v>0.9999997959183673</v>
      </c>
    </row>
    <row r="85" spans="1:9" ht="16.5" customHeight="1">
      <c r="A85" s="24"/>
      <c r="B85" s="24"/>
      <c r="C85" s="58" t="s">
        <v>73</v>
      </c>
      <c r="D85" s="18">
        <v>6050</v>
      </c>
      <c r="E85" s="19">
        <v>49000</v>
      </c>
      <c r="F85" s="19">
        <v>49000</v>
      </c>
      <c r="G85" s="40">
        <v>48999.52</v>
      </c>
      <c r="H85" s="40">
        <v>0</v>
      </c>
      <c r="I85" s="21">
        <f t="shared" si="4"/>
        <v>0.9999902040816326</v>
      </c>
    </row>
    <row r="86" spans="1:9" ht="24.75" customHeight="1">
      <c r="A86" s="24"/>
      <c r="B86" s="24"/>
      <c r="C86" s="58" t="s">
        <v>150</v>
      </c>
      <c r="D86" s="18">
        <v>6060</v>
      </c>
      <c r="E86" s="19"/>
      <c r="F86" s="19">
        <v>5338</v>
      </c>
      <c r="G86" s="40">
        <v>5337.5</v>
      </c>
      <c r="H86" s="40">
        <v>0</v>
      </c>
      <c r="I86" s="21">
        <f t="shared" si="4"/>
        <v>0.9999063319595354</v>
      </c>
    </row>
    <row r="87" spans="1:9" ht="25.5">
      <c r="A87" s="24"/>
      <c r="B87" s="24"/>
      <c r="C87" s="25" t="s">
        <v>74</v>
      </c>
      <c r="D87" s="18">
        <v>6230</v>
      </c>
      <c r="E87" s="19"/>
      <c r="F87" s="19">
        <v>110900</v>
      </c>
      <c r="G87" s="40">
        <v>110000</v>
      </c>
      <c r="H87" s="40">
        <v>0</v>
      </c>
      <c r="I87" s="21">
        <f t="shared" si="4"/>
        <v>0.9918845807033363</v>
      </c>
    </row>
    <row r="88" spans="1:9" ht="19.5" customHeight="1">
      <c r="A88" s="11"/>
      <c r="B88" s="12">
        <v>80110</v>
      </c>
      <c r="C88" s="59" t="s">
        <v>75</v>
      </c>
      <c r="D88" s="42"/>
      <c r="E88" s="15">
        <f>SUM(E89:E89)</f>
        <v>250000</v>
      </c>
      <c r="F88" s="15">
        <f>SUM(F89:F92)</f>
        <v>300075</v>
      </c>
      <c r="G88" s="39">
        <f>SUM(G89:G92)</f>
        <v>300069.05000000005</v>
      </c>
      <c r="H88" s="15">
        <v>0</v>
      </c>
      <c r="I88" s="16">
        <f t="shared" si="4"/>
        <v>0.9999801716237608</v>
      </c>
    </row>
    <row r="89" spans="1:9" ht="27" customHeight="1">
      <c r="A89" s="24"/>
      <c r="B89" s="24"/>
      <c r="C89" s="58" t="s">
        <v>76</v>
      </c>
      <c r="D89" s="60">
        <v>6050</v>
      </c>
      <c r="E89" s="19">
        <v>250000</v>
      </c>
      <c r="F89" s="19">
        <v>250000</v>
      </c>
      <c r="G89" s="40">
        <v>249996.65</v>
      </c>
      <c r="H89" s="40">
        <v>0</v>
      </c>
      <c r="I89" s="21">
        <f t="shared" si="4"/>
        <v>0.9999866</v>
      </c>
    </row>
    <row r="90" spans="1:9" ht="27" customHeight="1">
      <c r="A90" s="24"/>
      <c r="B90" s="24"/>
      <c r="C90" s="58" t="s">
        <v>77</v>
      </c>
      <c r="D90" s="60">
        <v>6050</v>
      </c>
      <c r="E90" s="19"/>
      <c r="F90" s="19">
        <v>13185</v>
      </c>
      <c r="G90" s="40">
        <v>13184.75</v>
      </c>
      <c r="H90" s="40">
        <v>0</v>
      </c>
      <c r="I90" s="21">
        <f t="shared" si="4"/>
        <v>0.9999810390595374</v>
      </c>
    </row>
    <row r="91" spans="1:9" ht="27" customHeight="1">
      <c r="A91" s="24"/>
      <c r="B91" s="24"/>
      <c r="C91" s="58" t="s">
        <v>151</v>
      </c>
      <c r="D91" s="60">
        <v>6060</v>
      </c>
      <c r="E91" s="19"/>
      <c r="F91" s="19">
        <v>7190</v>
      </c>
      <c r="G91" s="40">
        <v>7189.07</v>
      </c>
      <c r="H91" s="40">
        <v>0</v>
      </c>
      <c r="I91" s="21">
        <f t="shared" si="4"/>
        <v>0.9998706536856745</v>
      </c>
    </row>
    <row r="92" spans="1:9" ht="27" customHeight="1">
      <c r="A92" s="24"/>
      <c r="B92" s="24"/>
      <c r="C92" s="58" t="s">
        <v>152</v>
      </c>
      <c r="D92" s="60"/>
      <c r="E92" s="19"/>
      <c r="F92" s="19">
        <v>29700</v>
      </c>
      <c r="G92" s="40">
        <v>29698.58</v>
      </c>
      <c r="H92" s="40">
        <v>0</v>
      </c>
      <c r="I92" s="21">
        <f t="shared" si="4"/>
        <v>0.9999521885521886</v>
      </c>
    </row>
    <row r="93" spans="1:9" ht="19.5" customHeight="1">
      <c r="A93" s="24"/>
      <c r="B93" s="12">
        <v>80120</v>
      </c>
      <c r="C93" s="59" t="s">
        <v>78</v>
      </c>
      <c r="D93" s="42"/>
      <c r="E93" s="15">
        <f>SUM(E94:E95)</f>
        <v>330000</v>
      </c>
      <c r="F93" s="15">
        <f>SUM(F94:F97)</f>
        <v>371669</v>
      </c>
      <c r="G93" s="39">
        <f>SUM(G94:G97)</f>
        <v>356308.33</v>
      </c>
      <c r="H93" s="15">
        <f>SUM(H94:H97)</f>
        <v>300000</v>
      </c>
      <c r="I93" s="16">
        <f>G93/F93</f>
        <v>0.9586711025132578</v>
      </c>
    </row>
    <row r="94" spans="1:9" ht="31.5" customHeight="1">
      <c r="A94" s="24"/>
      <c r="B94" s="24"/>
      <c r="C94" s="58" t="s">
        <v>79</v>
      </c>
      <c r="D94" s="60">
        <v>6050</v>
      </c>
      <c r="E94" s="19">
        <v>300000</v>
      </c>
      <c r="F94" s="19">
        <v>300000</v>
      </c>
      <c r="G94" s="40">
        <v>300000</v>
      </c>
      <c r="H94" s="40">
        <v>300000</v>
      </c>
      <c r="I94" s="21">
        <f>G94/F94</f>
        <v>1</v>
      </c>
    </row>
    <row r="95" spans="1:9" ht="29.25" customHeight="1">
      <c r="A95" s="24"/>
      <c r="B95" s="24"/>
      <c r="C95" s="58" t="s">
        <v>80</v>
      </c>
      <c r="D95" s="60">
        <v>6050</v>
      </c>
      <c r="E95" s="19">
        <v>30000</v>
      </c>
      <c r="F95" s="19">
        <v>0</v>
      </c>
      <c r="G95" s="40">
        <v>0</v>
      </c>
      <c r="H95" s="40">
        <v>0</v>
      </c>
      <c r="I95" s="21">
        <v>0</v>
      </c>
    </row>
    <row r="96" spans="1:9" ht="48.75" customHeight="1">
      <c r="A96" s="24"/>
      <c r="B96" s="24"/>
      <c r="C96" s="58" t="s">
        <v>81</v>
      </c>
      <c r="D96" s="60">
        <v>6050</v>
      </c>
      <c r="E96" s="19">
        <v>0</v>
      </c>
      <c r="F96" s="19">
        <v>70000</v>
      </c>
      <c r="G96" s="40">
        <v>54640</v>
      </c>
      <c r="H96" s="40">
        <v>0</v>
      </c>
      <c r="I96" s="21">
        <f>G96/F96</f>
        <v>0.7805714285714286</v>
      </c>
    </row>
    <row r="97" spans="1:9" ht="31.5" customHeight="1">
      <c r="A97" s="24"/>
      <c r="B97" s="24"/>
      <c r="C97" s="58" t="s">
        <v>82</v>
      </c>
      <c r="D97" s="60"/>
      <c r="E97" s="19"/>
      <c r="F97" s="19">
        <v>1669</v>
      </c>
      <c r="G97" s="40">
        <v>1668.33</v>
      </c>
      <c r="H97" s="40">
        <v>0</v>
      </c>
      <c r="I97" s="21">
        <f>G97/F97</f>
        <v>0.9995985620131815</v>
      </c>
    </row>
    <row r="98" spans="1:9" ht="22.5" customHeight="1">
      <c r="A98" s="11"/>
      <c r="B98" s="12">
        <v>80130</v>
      </c>
      <c r="C98" s="59" t="s">
        <v>83</v>
      </c>
      <c r="D98" s="42"/>
      <c r="E98" s="15">
        <f>SUM(E99:E103)</f>
        <v>978000</v>
      </c>
      <c r="F98" s="15">
        <f>SUM(F99:F104)</f>
        <v>511000</v>
      </c>
      <c r="G98" s="39">
        <f>SUM(G99:G104)</f>
        <v>483768.22000000003</v>
      </c>
      <c r="H98" s="15">
        <f>SUM(H99:H104)</f>
        <v>0</v>
      </c>
      <c r="I98" s="16">
        <f>G98/F98</f>
        <v>0.9467088454011743</v>
      </c>
    </row>
    <row r="99" spans="1:9" ht="25.5">
      <c r="A99" s="24"/>
      <c r="B99" s="24"/>
      <c r="C99" s="58" t="s">
        <v>84</v>
      </c>
      <c r="D99" s="60">
        <v>6050</v>
      </c>
      <c r="E99" s="19">
        <v>418000</v>
      </c>
      <c r="F99" s="19">
        <v>450900</v>
      </c>
      <c r="G99" s="40">
        <v>450834.32</v>
      </c>
      <c r="H99" s="40">
        <v>0</v>
      </c>
      <c r="I99" s="21">
        <f>G99/F99</f>
        <v>0.9998543357728986</v>
      </c>
    </row>
    <row r="100" spans="1:9" ht="25.5">
      <c r="A100" s="24"/>
      <c r="B100" s="24"/>
      <c r="C100" s="58" t="s">
        <v>85</v>
      </c>
      <c r="D100" s="60">
        <v>6050</v>
      </c>
      <c r="E100" s="19">
        <v>30000</v>
      </c>
      <c r="F100" s="19">
        <v>0</v>
      </c>
      <c r="G100" s="40">
        <v>0</v>
      </c>
      <c r="H100" s="40">
        <v>0</v>
      </c>
      <c r="I100" s="21">
        <v>0</v>
      </c>
    </row>
    <row r="101" spans="1:9" ht="20.25" customHeight="1">
      <c r="A101" s="24"/>
      <c r="B101" s="24"/>
      <c r="C101" s="58" t="s">
        <v>86</v>
      </c>
      <c r="D101" s="60">
        <v>6060</v>
      </c>
      <c r="E101" s="19">
        <v>0</v>
      </c>
      <c r="F101" s="19">
        <v>6500</v>
      </c>
      <c r="G101" s="40">
        <v>6478.2</v>
      </c>
      <c r="H101" s="40">
        <v>0</v>
      </c>
      <c r="I101" s="21">
        <f>G101/F101</f>
        <v>0.9966461538461538</v>
      </c>
    </row>
    <row r="102" spans="1:9" ht="25.5">
      <c r="A102" s="24"/>
      <c r="B102" s="24"/>
      <c r="C102" s="58" t="s">
        <v>87</v>
      </c>
      <c r="D102" s="60">
        <v>6050</v>
      </c>
      <c r="E102" s="19">
        <v>500000</v>
      </c>
      <c r="F102" s="19">
        <v>0</v>
      </c>
      <c r="G102" s="40">
        <v>0</v>
      </c>
      <c r="H102" s="40">
        <v>0</v>
      </c>
      <c r="I102" s="21">
        <v>0</v>
      </c>
    </row>
    <row r="103" spans="1:9" ht="25.5">
      <c r="A103" s="24"/>
      <c r="B103" s="24"/>
      <c r="C103" s="58" t="s">
        <v>88</v>
      </c>
      <c r="D103" s="60">
        <v>6050</v>
      </c>
      <c r="E103" s="19">
        <v>30000</v>
      </c>
      <c r="F103" s="19">
        <v>27100</v>
      </c>
      <c r="G103" s="40">
        <v>0</v>
      </c>
      <c r="H103" s="40">
        <v>0</v>
      </c>
      <c r="I103" s="21">
        <f>G103/F103</f>
        <v>0</v>
      </c>
    </row>
    <row r="104" spans="1:9" ht="28.5" customHeight="1">
      <c r="A104" s="24"/>
      <c r="B104" s="24"/>
      <c r="C104" s="58" t="s">
        <v>153</v>
      </c>
      <c r="D104" s="60"/>
      <c r="E104" s="19">
        <v>0</v>
      </c>
      <c r="F104" s="19">
        <v>26500</v>
      </c>
      <c r="G104" s="40">
        <v>26455.7</v>
      </c>
      <c r="H104" s="40">
        <v>0</v>
      </c>
      <c r="I104" s="21">
        <f>G104/F104</f>
        <v>0.9983283018867924</v>
      </c>
    </row>
    <row r="105" spans="1:9" ht="28.5" customHeight="1">
      <c r="A105" s="24"/>
      <c r="B105" s="12">
        <v>80148</v>
      </c>
      <c r="C105" s="59" t="s">
        <v>155</v>
      </c>
      <c r="D105" s="42"/>
      <c r="E105" s="15">
        <f>SUM(E106)</f>
        <v>0</v>
      </c>
      <c r="F105" s="15">
        <f>SUM(F106)</f>
        <v>6210</v>
      </c>
      <c r="G105" s="39">
        <f>SUM(G106)</f>
        <v>6209.8</v>
      </c>
      <c r="H105" s="15">
        <f>SUM(H106)</f>
        <v>0</v>
      </c>
      <c r="I105" s="16">
        <f>G105/F105</f>
        <v>0.9999677938808373</v>
      </c>
    </row>
    <row r="106" spans="1:9" ht="28.5" customHeight="1">
      <c r="A106" s="24"/>
      <c r="B106" s="24"/>
      <c r="C106" s="58" t="s">
        <v>154</v>
      </c>
      <c r="D106" s="60">
        <v>6060</v>
      </c>
      <c r="E106" s="19">
        <v>0</v>
      </c>
      <c r="F106" s="19">
        <v>6210</v>
      </c>
      <c r="G106" s="40">
        <v>6209.8</v>
      </c>
      <c r="H106" s="40">
        <v>0</v>
      </c>
      <c r="I106" s="21">
        <f>G106/F106</f>
        <v>0.9999677938808373</v>
      </c>
    </row>
    <row r="107" spans="1:9" ht="20.25" customHeight="1">
      <c r="A107" s="92"/>
      <c r="B107" s="86">
        <v>80195</v>
      </c>
      <c r="C107" s="87" t="s">
        <v>89</v>
      </c>
      <c r="D107" s="88"/>
      <c r="E107" s="89">
        <f>SUM(E108)</f>
        <v>200000</v>
      </c>
      <c r="F107" s="89">
        <f>SUM(F108:F110)</f>
        <v>9821</v>
      </c>
      <c r="G107" s="90">
        <f>SUM(G108:G110)</f>
        <v>9821</v>
      </c>
      <c r="H107" s="89">
        <f>SUM(H108:H110)</f>
        <v>0</v>
      </c>
      <c r="I107" s="91">
        <f>G107/F107</f>
        <v>1</v>
      </c>
    </row>
    <row r="108" spans="1:9" ht="60.75" customHeight="1">
      <c r="A108" s="24"/>
      <c r="B108" s="24"/>
      <c r="C108" s="58" t="s">
        <v>90</v>
      </c>
      <c r="D108" s="60">
        <v>6050</v>
      </c>
      <c r="E108" s="19">
        <v>200000</v>
      </c>
      <c r="F108" s="19">
        <v>0</v>
      </c>
      <c r="G108" s="40">
        <v>0</v>
      </c>
      <c r="H108" s="40">
        <v>0</v>
      </c>
      <c r="I108" s="21">
        <v>0</v>
      </c>
    </row>
    <row r="109" spans="1:9" ht="27.75" customHeight="1">
      <c r="A109" s="24"/>
      <c r="B109" s="24"/>
      <c r="C109" s="58" t="s">
        <v>91</v>
      </c>
      <c r="D109" s="60">
        <v>6060</v>
      </c>
      <c r="E109" s="19">
        <v>0</v>
      </c>
      <c r="F109" s="19">
        <v>5856</v>
      </c>
      <c r="G109" s="40">
        <v>5856</v>
      </c>
      <c r="H109" s="40">
        <v>0</v>
      </c>
      <c r="I109" s="21">
        <f>G109/F109</f>
        <v>1</v>
      </c>
    </row>
    <row r="110" spans="1:9" ht="21.75" customHeight="1">
      <c r="A110" s="24"/>
      <c r="B110" s="24"/>
      <c r="C110" s="58" t="s">
        <v>92</v>
      </c>
      <c r="D110" s="60">
        <v>6060</v>
      </c>
      <c r="E110" s="19">
        <v>0</v>
      </c>
      <c r="F110" s="19">
        <v>3965</v>
      </c>
      <c r="G110" s="40">
        <v>3965</v>
      </c>
      <c r="H110" s="40">
        <v>0</v>
      </c>
      <c r="I110" s="21">
        <f>G110/F110</f>
        <v>1</v>
      </c>
    </row>
    <row r="111" spans="1:9" ht="18.75" customHeight="1">
      <c r="A111" s="6">
        <v>852</v>
      </c>
      <c r="B111" s="34"/>
      <c r="C111" s="61" t="s">
        <v>93</v>
      </c>
      <c r="D111" s="46"/>
      <c r="E111" s="9">
        <f>SUM(E112)</f>
        <v>1507530</v>
      </c>
      <c r="F111" s="9">
        <f>SUM(F112+F115+F117)</f>
        <v>1033073</v>
      </c>
      <c r="G111" s="47">
        <f>SUM(G112+G115+G117)</f>
        <v>1030652.35</v>
      </c>
      <c r="H111" s="9">
        <f>SUM(H112+H115+H117)</f>
        <v>0</v>
      </c>
      <c r="I111" s="9">
        <f>SUM(I112+I115+I117)</f>
        <v>2.9823243877836547</v>
      </c>
    </row>
    <row r="112" spans="1:9" ht="24" customHeight="1">
      <c r="A112" s="24"/>
      <c r="B112" s="12">
        <v>85201</v>
      </c>
      <c r="C112" s="59" t="s">
        <v>94</v>
      </c>
      <c r="D112" s="42"/>
      <c r="E112" s="76">
        <f>SUM(E113:E114)</f>
        <v>1507530</v>
      </c>
      <c r="F112" s="15">
        <f>SUM(F113:F114)</f>
        <v>957530</v>
      </c>
      <c r="G112" s="39">
        <f>SUM(G113:G114)</f>
        <v>955562.35</v>
      </c>
      <c r="H112" s="15">
        <f>SUM(H113:H114)</f>
        <v>0</v>
      </c>
      <c r="I112" s="16">
        <f>G112/F112</f>
        <v>0.997945077438827</v>
      </c>
    </row>
    <row r="113" spans="1:9" ht="27" customHeight="1">
      <c r="A113" s="24"/>
      <c r="B113" s="37"/>
      <c r="C113" s="48" t="s">
        <v>95</v>
      </c>
      <c r="D113" s="62">
        <v>6050</v>
      </c>
      <c r="E113" s="50">
        <v>957530</v>
      </c>
      <c r="F113" s="50">
        <v>957530</v>
      </c>
      <c r="G113" s="51">
        <v>955562.35</v>
      </c>
      <c r="H113" s="51">
        <v>0</v>
      </c>
      <c r="I113" s="21">
        <f>G113/F113</f>
        <v>0.997945077438827</v>
      </c>
    </row>
    <row r="114" spans="1:9" ht="26.25" customHeight="1">
      <c r="A114" s="63"/>
      <c r="B114" s="37"/>
      <c r="C114" s="64" t="s">
        <v>96</v>
      </c>
      <c r="D114" s="62">
        <v>6050</v>
      </c>
      <c r="E114" s="50">
        <v>550000</v>
      </c>
      <c r="F114" s="50">
        <v>0</v>
      </c>
      <c r="G114" s="51">
        <v>0</v>
      </c>
      <c r="H114" s="51">
        <v>0</v>
      </c>
      <c r="I114" s="21">
        <v>0</v>
      </c>
    </row>
    <row r="115" spans="1:9" ht="26.25" customHeight="1">
      <c r="A115" s="82"/>
      <c r="B115" s="77">
        <v>85202</v>
      </c>
      <c r="C115" s="78" t="s">
        <v>97</v>
      </c>
      <c r="D115" s="79"/>
      <c r="E115" s="80"/>
      <c r="F115" s="81">
        <f>SUM(F116)</f>
        <v>46543</v>
      </c>
      <c r="G115" s="99">
        <f>SUM(G116)</f>
        <v>46543</v>
      </c>
      <c r="H115" s="81">
        <f>SUM(H116)</f>
        <v>0</v>
      </c>
      <c r="I115" s="81">
        <f>SUM(I116)</f>
        <v>1</v>
      </c>
    </row>
    <row r="116" spans="1:9" ht="21" customHeight="1">
      <c r="A116" s="63"/>
      <c r="B116" s="37"/>
      <c r="C116" s="64" t="s">
        <v>98</v>
      </c>
      <c r="D116" s="62">
        <v>6060</v>
      </c>
      <c r="E116" s="50">
        <v>0</v>
      </c>
      <c r="F116" s="50">
        <v>46543</v>
      </c>
      <c r="G116" s="51">
        <v>46543</v>
      </c>
      <c r="H116" s="51">
        <v>0</v>
      </c>
      <c r="I116" s="21">
        <f>G116/F116</f>
        <v>1</v>
      </c>
    </row>
    <row r="117" spans="1:9" ht="21" customHeight="1">
      <c r="A117" s="82"/>
      <c r="B117" s="77">
        <v>85219</v>
      </c>
      <c r="C117" s="78" t="s">
        <v>99</v>
      </c>
      <c r="D117" s="79"/>
      <c r="E117" s="80"/>
      <c r="F117" s="81">
        <f>SUM(F118)</f>
        <v>29000</v>
      </c>
      <c r="G117" s="99">
        <f>SUM(G118)</f>
        <v>28547</v>
      </c>
      <c r="H117" s="81">
        <f>SUM(H118)</f>
        <v>0</v>
      </c>
      <c r="I117" s="81">
        <f>SUM(I118)</f>
        <v>0.9843793103448276</v>
      </c>
    </row>
    <row r="118" spans="1:9" ht="27" customHeight="1">
      <c r="A118" s="63"/>
      <c r="B118" s="37"/>
      <c r="C118" s="64" t="s">
        <v>100</v>
      </c>
      <c r="D118" s="62">
        <v>6060</v>
      </c>
      <c r="E118" s="50">
        <v>0</v>
      </c>
      <c r="F118" s="50">
        <v>29000</v>
      </c>
      <c r="G118" s="51">
        <v>28547</v>
      </c>
      <c r="H118" s="51">
        <v>0</v>
      </c>
      <c r="I118" s="21">
        <f>G118/F118</f>
        <v>0.9843793103448276</v>
      </c>
    </row>
    <row r="119" spans="1:9" ht="22.5" customHeight="1">
      <c r="A119" s="6">
        <v>854</v>
      </c>
      <c r="B119" s="6"/>
      <c r="C119" s="61" t="s">
        <v>101</v>
      </c>
      <c r="D119" s="46"/>
      <c r="E119" s="9">
        <f>SUM(E120)</f>
        <v>300000</v>
      </c>
      <c r="F119" s="9">
        <f>SUM(F120)</f>
        <v>911345</v>
      </c>
      <c r="G119" s="47">
        <f>SUM(G120)</f>
        <v>869320.4299999999</v>
      </c>
      <c r="H119" s="9">
        <f>SUM(H120)</f>
        <v>0</v>
      </c>
      <c r="I119" s="10">
        <f aca="true" t="shared" si="5" ref="I119:I126">G119/F119</f>
        <v>0.9538873094163022</v>
      </c>
    </row>
    <row r="120" spans="1:9" ht="20.25" customHeight="1">
      <c r="A120" s="11"/>
      <c r="B120" s="12">
        <v>85410</v>
      </c>
      <c r="C120" s="59" t="s">
        <v>102</v>
      </c>
      <c r="D120" s="42"/>
      <c r="E120" s="15">
        <f>SUM(E121:E125)</f>
        <v>300000</v>
      </c>
      <c r="F120" s="15">
        <f>SUM(F121:F126)</f>
        <v>911345</v>
      </c>
      <c r="G120" s="39">
        <f>SUM(G121:G126)</f>
        <v>869320.4299999999</v>
      </c>
      <c r="H120" s="15">
        <f>SUM(H121:H126)</f>
        <v>0</v>
      </c>
      <c r="I120" s="16">
        <f t="shared" si="5"/>
        <v>0.9538873094163022</v>
      </c>
    </row>
    <row r="121" spans="1:9" ht="26.25" customHeight="1">
      <c r="A121" s="11"/>
      <c r="B121" s="11"/>
      <c r="C121" s="65" t="s">
        <v>103</v>
      </c>
      <c r="D121" s="60">
        <v>6050</v>
      </c>
      <c r="E121" s="19">
        <v>100000</v>
      </c>
      <c r="F121" s="19">
        <v>118534</v>
      </c>
      <c r="G121" s="40">
        <v>118534</v>
      </c>
      <c r="H121" s="40">
        <v>0</v>
      </c>
      <c r="I121" s="21">
        <f t="shared" si="5"/>
        <v>1</v>
      </c>
    </row>
    <row r="122" spans="1:9" ht="26.25" customHeight="1">
      <c r="A122" s="11"/>
      <c r="B122" s="11"/>
      <c r="C122" s="65" t="s">
        <v>104</v>
      </c>
      <c r="D122" s="60">
        <v>6050</v>
      </c>
      <c r="E122" s="19">
        <v>100000</v>
      </c>
      <c r="F122" s="19">
        <v>100000</v>
      </c>
      <c r="G122" s="40">
        <v>99222.97</v>
      </c>
      <c r="H122" s="40">
        <v>0</v>
      </c>
      <c r="I122" s="21">
        <f t="shared" si="5"/>
        <v>0.9922297</v>
      </c>
    </row>
    <row r="123" spans="1:9" ht="27" customHeight="1">
      <c r="A123" s="11"/>
      <c r="B123" s="11"/>
      <c r="C123" s="65" t="s">
        <v>105</v>
      </c>
      <c r="D123" s="60">
        <v>6050</v>
      </c>
      <c r="E123" s="19">
        <v>100000</v>
      </c>
      <c r="F123" s="19">
        <v>85092</v>
      </c>
      <c r="G123" s="40">
        <v>85091.96</v>
      </c>
      <c r="H123" s="40">
        <v>0</v>
      </c>
      <c r="I123" s="21">
        <f t="shared" si="5"/>
        <v>0.9999995299205566</v>
      </c>
    </row>
    <row r="124" spans="1:9" ht="26.25" customHeight="1">
      <c r="A124" s="11"/>
      <c r="B124" s="11"/>
      <c r="C124" s="65" t="s">
        <v>106</v>
      </c>
      <c r="D124" s="60">
        <v>6060</v>
      </c>
      <c r="E124" s="19">
        <v>0</v>
      </c>
      <c r="F124" s="19">
        <v>17719</v>
      </c>
      <c r="G124" s="40">
        <v>17714.4</v>
      </c>
      <c r="H124" s="40">
        <v>0</v>
      </c>
      <c r="I124" s="21">
        <f t="shared" si="5"/>
        <v>0.9997403916699589</v>
      </c>
    </row>
    <row r="125" spans="1:9" ht="24" customHeight="1">
      <c r="A125" s="11"/>
      <c r="B125" s="11"/>
      <c r="C125" s="65" t="s">
        <v>107</v>
      </c>
      <c r="D125" s="60">
        <v>6050</v>
      </c>
      <c r="E125" s="19">
        <v>0</v>
      </c>
      <c r="F125" s="19">
        <v>550000</v>
      </c>
      <c r="G125" s="40">
        <v>508757.1</v>
      </c>
      <c r="H125" s="40">
        <v>0</v>
      </c>
      <c r="I125" s="21">
        <f t="shared" si="5"/>
        <v>0.925012909090909</v>
      </c>
    </row>
    <row r="126" spans="1:9" ht="27.75" customHeight="1">
      <c r="A126" s="11"/>
      <c r="B126" s="11"/>
      <c r="C126" s="65" t="s">
        <v>108</v>
      </c>
      <c r="D126" s="60">
        <v>6050</v>
      </c>
      <c r="E126" s="19">
        <v>0</v>
      </c>
      <c r="F126" s="19">
        <v>40000</v>
      </c>
      <c r="G126" s="40">
        <v>40000</v>
      </c>
      <c r="H126" s="40">
        <v>0</v>
      </c>
      <c r="I126" s="21">
        <f t="shared" si="5"/>
        <v>1</v>
      </c>
    </row>
    <row r="127" spans="1:9" ht="24.75" customHeight="1">
      <c r="A127" s="6">
        <v>900</v>
      </c>
      <c r="B127" s="6"/>
      <c r="C127" s="45" t="s">
        <v>109</v>
      </c>
      <c r="D127" s="46"/>
      <c r="E127" s="9">
        <f>SUM(E128+E131+E135+E137)</f>
        <v>3750000</v>
      </c>
      <c r="F127" s="9">
        <f>SUM(F128+F131+F135+F137)</f>
        <v>5940131</v>
      </c>
      <c r="G127" s="47">
        <f>SUM(G128+G131+G135+G137)</f>
        <v>5879930.3</v>
      </c>
      <c r="H127" s="9">
        <f>SUM(H128+H131+H135+H137)</f>
        <v>1879404</v>
      </c>
      <c r="I127" s="10">
        <f>G127/F127</f>
        <v>0.9898654255268108</v>
      </c>
    </row>
    <row r="128" spans="1:9" ht="23.25" customHeight="1">
      <c r="A128" s="24"/>
      <c r="B128" s="12">
        <v>90001</v>
      </c>
      <c r="C128" s="59" t="s">
        <v>146</v>
      </c>
      <c r="D128" s="42"/>
      <c r="E128" s="15">
        <f>SUM(E130:E130)</f>
        <v>150000</v>
      </c>
      <c r="F128" s="15">
        <f>SUM(F129:F130)</f>
        <v>40000</v>
      </c>
      <c r="G128" s="39">
        <f>SUM(G129:G130)</f>
        <v>29872.37</v>
      </c>
      <c r="H128" s="15">
        <f>SUM(H129:H130)</f>
        <v>0</v>
      </c>
      <c r="I128" s="16">
        <f>G128/F128</f>
        <v>0.74680925</v>
      </c>
    </row>
    <row r="129" spans="1:9" ht="38.25">
      <c r="A129" s="24"/>
      <c r="B129" s="27"/>
      <c r="C129" s="64" t="s">
        <v>110</v>
      </c>
      <c r="D129" s="49">
        <v>6050</v>
      </c>
      <c r="E129" s="53">
        <v>0</v>
      </c>
      <c r="F129" s="50">
        <v>40000</v>
      </c>
      <c r="G129" s="51">
        <v>29872.37</v>
      </c>
      <c r="H129" s="40">
        <v>0</v>
      </c>
      <c r="I129" s="21">
        <f>G129/F129</f>
        <v>0.74680925</v>
      </c>
    </row>
    <row r="130" spans="1:9" ht="39.75" customHeight="1">
      <c r="A130" s="24"/>
      <c r="B130" s="11"/>
      <c r="C130" s="25" t="s">
        <v>111</v>
      </c>
      <c r="D130" s="18">
        <v>6300</v>
      </c>
      <c r="E130" s="19">
        <v>150000</v>
      </c>
      <c r="F130" s="19">
        <v>0</v>
      </c>
      <c r="G130" s="40">
        <v>0</v>
      </c>
      <c r="H130" s="40">
        <v>0</v>
      </c>
      <c r="I130" s="21">
        <v>0</v>
      </c>
    </row>
    <row r="131" spans="1:9" ht="20.25" customHeight="1">
      <c r="A131" s="24"/>
      <c r="B131" s="12">
        <v>90002</v>
      </c>
      <c r="C131" s="59" t="s">
        <v>112</v>
      </c>
      <c r="D131" s="42"/>
      <c r="E131" s="15">
        <f>SUM(E132:E134)</f>
        <v>3500000</v>
      </c>
      <c r="F131" s="15">
        <f>SUM(F132:F134)</f>
        <v>5625131</v>
      </c>
      <c r="G131" s="39">
        <f>SUM(G132:G134)</f>
        <v>5575969.25</v>
      </c>
      <c r="H131" s="15">
        <f>SUM(H132:H134)</f>
        <v>1779404</v>
      </c>
      <c r="I131" s="16">
        <f aca="true" t="shared" si="6" ref="I131:I150">G131/F131</f>
        <v>0.9912603368703768</v>
      </c>
    </row>
    <row r="132" spans="1:9" ht="38.25">
      <c r="A132" s="24"/>
      <c r="B132" s="24"/>
      <c r="C132" s="25" t="s">
        <v>113</v>
      </c>
      <c r="D132" s="18">
        <v>6050</v>
      </c>
      <c r="E132" s="19">
        <v>3500000</v>
      </c>
      <c r="F132" s="19">
        <v>11510</v>
      </c>
      <c r="G132" s="40">
        <v>0</v>
      </c>
      <c r="H132" s="40">
        <v>0</v>
      </c>
      <c r="I132" s="21">
        <f t="shared" si="6"/>
        <v>0</v>
      </c>
    </row>
    <row r="133" spans="1:9" ht="21" customHeight="1">
      <c r="A133" s="24"/>
      <c r="B133" s="24"/>
      <c r="C133" s="30" t="s">
        <v>30</v>
      </c>
      <c r="D133" s="18">
        <v>6058</v>
      </c>
      <c r="E133" s="19">
        <v>0</v>
      </c>
      <c r="F133" s="19">
        <v>3132900</v>
      </c>
      <c r="G133" s="40">
        <v>3132893.37</v>
      </c>
      <c r="H133" s="40">
        <v>0</v>
      </c>
      <c r="I133" s="21">
        <f t="shared" si="6"/>
        <v>0.9999978837498803</v>
      </c>
    </row>
    <row r="134" spans="1:9" ht="18" customHeight="1">
      <c r="A134" s="24"/>
      <c r="B134" s="24"/>
      <c r="C134" s="30" t="s">
        <v>114</v>
      </c>
      <c r="D134" s="18">
        <v>6059</v>
      </c>
      <c r="E134" s="19">
        <v>0</v>
      </c>
      <c r="F134" s="19">
        <v>2480721</v>
      </c>
      <c r="G134" s="40">
        <v>2443075.88</v>
      </c>
      <c r="H134" s="40">
        <v>1779404</v>
      </c>
      <c r="I134" s="21">
        <f t="shared" si="6"/>
        <v>0.9848249279141024</v>
      </c>
    </row>
    <row r="135" spans="1:9" ht="23.25" customHeight="1">
      <c r="A135" s="11"/>
      <c r="B135" s="12">
        <v>90015</v>
      </c>
      <c r="C135" s="41" t="s">
        <v>115</v>
      </c>
      <c r="D135" s="42"/>
      <c r="E135" s="15">
        <f>SUM(E136)</f>
        <v>100000</v>
      </c>
      <c r="F135" s="15">
        <f>SUM(F136)</f>
        <v>125000</v>
      </c>
      <c r="G135" s="39">
        <f>SUM(G136)</f>
        <v>124088.68</v>
      </c>
      <c r="H135" s="15">
        <f>SUM(H136)</f>
        <v>0</v>
      </c>
      <c r="I135" s="16">
        <f t="shared" si="6"/>
        <v>0.9927094399999999</v>
      </c>
    </row>
    <row r="136" spans="1:9" ht="19.5" customHeight="1">
      <c r="A136" s="24"/>
      <c r="B136" s="24"/>
      <c r="C136" s="25" t="s">
        <v>116</v>
      </c>
      <c r="D136" s="18">
        <v>6050</v>
      </c>
      <c r="E136" s="19">
        <v>100000</v>
      </c>
      <c r="F136" s="19">
        <v>125000</v>
      </c>
      <c r="G136" s="40">
        <v>124088.68</v>
      </c>
      <c r="H136" s="40">
        <v>0</v>
      </c>
      <c r="I136" s="21">
        <f t="shared" si="6"/>
        <v>0.9927094399999999</v>
      </c>
    </row>
    <row r="137" spans="1:9" ht="18" customHeight="1">
      <c r="A137" s="24"/>
      <c r="B137" s="12">
        <v>90095</v>
      </c>
      <c r="C137" s="41" t="s">
        <v>27</v>
      </c>
      <c r="D137" s="42"/>
      <c r="E137" s="15">
        <f>SUM(E138)</f>
        <v>0</v>
      </c>
      <c r="F137" s="15">
        <f>SUM(F138)</f>
        <v>150000</v>
      </c>
      <c r="G137" s="39">
        <f>SUM(G138)</f>
        <v>150000</v>
      </c>
      <c r="H137" s="15">
        <f>SUM(H138)</f>
        <v>100000</v>
      </c>
      <c r="I137" s="43">
        <f t="shared" si="6"/>
        <v>1</v>
      </c>
    </row>
    <row r="138" spans="1:9" ht="26.25" customHeight="1">
      <c r="A138" s="24"/>
      <c r="B138" s="24"/>
      <c r="C138" s="25" t="s">
        <v>117</v>
      </c>
      <c r="D138" s="18">
        <v>6050</v>
      </c>
      <c r="E138" s="19"/>
      <c r="F138" s="19">
        <v>150000</v>
      </c>
      <c r="G138" s="40">
        <v>150000</v>
      </c>
      <c r="H138" s="40">
        <v>100000</v>
      </c>
      <c r="I138" s="21">
        <f t="shared" si="6"/>
        <v>1</v>
      </c>
    </row>
    <row r="139" spans="1:9" ht="25.5">
      <c r="A139" s="6">
        <v>921</v>
      </c>
      <c r="B139" s="6"/>
      <c r="C139" s="45" t="s">
        <v>118</v>
      </c>
      <c r="D139" s="46"/>
      <c r="E139" s="9">
        <f>SUM(E140+E142+E145+E147+E153)</f>
        <v>4473180</v>
      </c>
      <c r="F139" s="9">
        <f>SUM(F140+F142+F145+F147+F153)</f>
        <v>2640394</v>
      </c>
      <c r="G139" s="47">
        <f>SUM(G140+G142+G145+G147+G153)</f>
        <v>2463559.2800000003</v>
      </c>
      <c r="H139" s="9">
        <f>SUM(H140+H142+H145+H147+H153)</f>
        <v>1008946</v>
      </c>
      <c r="I139" s="10">
        <f t="shared" si="6"/>
        <v>0.9330271467061356</v>
      </c>
    </row>
    <row r="140" spans="1:9" ht="19.5" customHeight="1">
      <c r="A140" s="27"/>
      <c r="B140" s="12">
        <v>92106</v>
      </c>
      <c r="C140" s="41" t="s">
        <v>119</v>
      </c>
      <c r="D140" s="42"/>
      <c r="E140" s="15">
        <f>SUM(E141)</f>
        <v>0</v>
      </c>
      <c r="F140" s="15">
        <f>SUM(F141)</f>
        <v>80000</v>
      </c>
      <c r="G140" s="39">
        <f>SUM(G141)</f>
        <v>80000</v>
      </c>
      <c r="H140" s="15">
        <f>SUM(H141)</f>
        <v>0</v>
      </c>
      <c r="I140" s="16">
        <f t="shared" si="6"/>
        <v>1</v>
      </c>
    </row>
    <row r="141" spans="1:9" ht="21" customHeight="1">
      <c r="A141" s="27"/>
      <c r="B141" s="27"/>
      <c r="C141" s="48" t="s">
        <v>120</v>
      </c>
      <c r="D141" s="49">
        <v>6220</v>
      </c>
      <c r="E141" s="50"/>
      <c r="F141" s="50">
        <v>80000</v>
      </c>
      <c r="G141" s="51">
        <v>80000</v>
      </c>
      <c r="H141" s="51">
        <v>0</v>
      </c>
      <c r="I141" s="21">
        <f t="shared" si="6"/>
        <v>1</v>
      </c>
    </row>
    <row r="142" spans="1:9" ht="21" customHeight="1">
      <c r="A142" s="11"/>
      <c r="B142" s="12">
        <v>92108</v>
      </c>
      <c r="C142" s="41" t="s">
        <v>121</v>
      </c>
      <c r="D142" s="42"/>
      <c r="E142" s="15">
        <f>SUM(E143:E144)</f>
        <v>2915100</v>
      </c>
      <c r="F142" s="15">
        <f>SUM(F143:F144)</f>
        <v>120000</v>
      </c>
      <c r="G142" s="39">
        <f>SUM(G143:G144)</f>
        <v>20000</v>
      </c>
      <c r="H142" s="15">
        <f>SUM(H143:H144)</f>
        <v>0</v>
      </c>
      <c r="I142" s="16">
        <f t="shared" si="6"/>
        <v>0.16666666666666666</v>
      </c>
    </row>
    <row r="143" spans="1:9" ht="55.5" customHeight="1">
      <c r="A143" s="11"/>
      <c r="B143" s="11"/>
      <c r="C143" s="25" t="s">
        <v>122</v>
      </c>
      <c r="D143" s="18">
        <v>6050</v>
      </c>
      <c r="E143" s="19">
        <v>2895100</v>
      </c>
      <c r="F143" s="19">
        <v>100000</v>
      </c>
      <c r="G143" s="40">
        <v>0</v>
      </c>
      <c r="H143" s="40">
        <v>0</v>
      </c>
      <c r="I143" s="21">
        <f t="shared" si="6"/>
        <v>0</v>
      </c>
    </row>
    <row r="144" spans="1:9" ht="29.25" customHeight="1">
      <c r="A144" s="11"/>
      <c r="B144" s="11"/>
      <c r="C144" s="25" t="s">
        <v>123</v>
      </c>
      <c r="D144" s="18">
        <v>6060</v>
      </c>
      <c r="E144" s="19">
        <v>20000</v>
      </c>
      <c r="F144" s="19">
        <v>20000</v>
      </c>
      <c r="G144" s="40">
        <v>20000</v>
      </c>
      <c r="H144" s="40">
        <v>0</v>
      </c>
      <c r="I144" s="21">
        <f t="shared" si="6"/>
        <v>1</v>
      </c>
    </row>
    <row r="145" spans="1:9" ht="21" customHeight="1">
      <c r="A145" s="11"/>
      <c r="B145" s="12">
        <v>92113</v>
      </c>
      <c r="C145" s="41" t="s">
        <v>124</v>
      </c>
      <c r="D145" s="42"/>
      <c r="E145" s="15">
        <f>SUM(E146)</f>
        <v>500000</v>
      </c>
      <c r="F145" s="15">
        <f>SUM(F146)</f>
        <v>700000</v>
      </c>
      <c r="G145" s="39">
        <f>SUM(G146)</f>
        <v>694180</v>
      </c>
      <c r="H145" s="15">
        <f>SUM(H146)</f>
        <v>694180</v>
      </c>
      <c r="I145" s="16">
        <f t="shared" si="6"/>
        <v>0.9916857142857143</v>
      </c>
    </row>
    <row r="146" spans="1:9" ht="27" customHeight="1">
      <c r="A146" s="11"/>
      <c r="B146" s="11"/>
      <c r="C146" s="25" t="s">
        <v>125</v>
      </c>
      <c r="D146" s="18">
        <v>6050</v>
      </c>
      <c r="E146" s="19">
        <v>500000</v>
      </c>
      <c r="F146" s="19">
        <v>700000</v>
      </c>
      <c r="G146" s="40">
        <v>694180</v>
      </c>
      <c r="H146" s="40">
        <v>694180</v>
      </c>
      <c r="I146" s="21">
        <f t="shared" si="6"/>
        <v>0.9916857142857143</v>
      </c>
    </row>
    <row r="147" spans="1:9" ht="20.25" customHeight="1">
      <c r="A147" s="11"/>
      <c r="B147" s="12">
        <v>92118</v>
      </c>
      <c r="C147" s="41" t="s">
        <v>126</v>
      </c>
      <c r="D147" s="42"/>
      <c r="E147" s="15">
        <f>SUM(E148:E152)</f>
        <v>858080</v>
      </c>
      <c r="F147" s="15">
        <f>SUM(F148:F152)</f>
        <v>1540394</v>
      </c>
      <c r="G147" s="39">
        <f>SUM(G148:G152)</f>
        <v>1514879.28</v>
      </c>
      <c r="H147" s="15">
        <f>SUM(H148:H152)</f>
        <v>164766</v>
      </c>
      <c r="I147" s="16">
        <f t="shared" si="6"/>
        <v>0.9834362377417726</v>
      </c>
    </row>
    <row r="148" spans="1:9" ht="28.5" customHeight="1">
      <c r="A148" s="24"/>
      <c r="B148" s="24"/>
      <c r="C148" s="103" t="s">
        <v>127</v>
      </c>
      <c r="D148" s="18">
        <v>6050</v>
      </c>
      <c r="E148" s="19">
        <v>738080</v>
      </c>
      <c r="F148" s="19">
        <v>7304</v>
      </c>
      <c r="G148" s="40">
        <v>7304</v>
      </c>
      <c r="H148" s="40">
        <v>5840</v>
      </c>
      <c r="I148" s="21">
        <f t="shared" si="6"/>
        <v>1</v>
      </c>
    </row>
    <row r="149" spans="1:9" ht="20.25" customHeight="1">
      <c r="A149" s="24"/>
      <c r="B149" s="24"/>
      <c r="C149" s="104"/>
      <c r="D149" s="18">
        <v>6058</v>
      </c>
      <c r="E149" s="19">
        <v>0</v>
      </c>
      <c r="F149" s="19">
        <v>865562</v>
      </c>
      <c r="G149" s="40">
        <v>865561.7</v>
      </c>
      <c r="H149" s="40">
        <v>0</v>
      </c>
      <c r="I149" s="21">
        <f t="shared" si="6"/>
        <v>0.9999996534043777</v>
      </c>
    </row>
    <row r="150" spans="1:9" ht="22.5" customHeight="1">
      <c r="A150" s="24"/>
      <c r="B150" s="24"/>
      <c r="C150" s="105"/>
      <c r="D150" s="18">
        <v>6059</v>
      </c>
      <c r="E150" s="19">
        <v>0</v>
      </c>
      <c r="F150" s="19">
        <v>447528</v>
      </c>
      <c r="G150" s="40">
        <v>447473.58</v>
      </c>
      <c r="H150" s="40">
        <v>158926</v>
      </c>
      <c r="I150" s="21">
        <f t="shared" si="6"/>
        <v>0.9998783986700274</v>
      </c>
    </row>
    <row r="151" spans="1:9" ht="27" customHeight="1">
      <c r="A151" s="24"/>
      <c r="B151" s="24"/>
      <c r="C151" s="66" t="s">
        <v>128</v>
      </c>
      <c r="D151" s="18">
        <v>6060</v>
      </c>
      <c r="E151" s="19">
        <v>120000</v>
      </c>
      <c r="F151" s="19">
        <v>120000</v>
      </c>
      <c r="G151" s="40">
        <v>94540</v>
      </c>
      <c r="H151" s="40">
        <v>0</v>
      </c>
      <c r="I151" s="21">
        <f aca="true" t="shared" si="7" ref="I151:I166">G151/F151</f>
        <v>0.7878333333333334</v>
      </c>
    </row>
    <row r="152" spans="1:9" ht="19.5" customHeight="1">
      <c r="A152" s="24"/>
      <c r="B152" s="24"/>
      <c r="C152" s="66" t="s">
        <v>120</v>
      </c>
      <c r="D152" s="18">
        <v>6220</v>
      </c>
      <c r="E152" s="19">
        <v>0</v>
      </c>
      <c r="F152" s="19">
        <v>100000</v>
      </c>
      <c r="G152" s="40">
        <v>100000</v>
      </c>
      <c r="H152" s="40">
        <v>0</v>
      </c>
      <c r="I152" s="21">
        <f t="shared" si="7"/>
        <v>1</v>
      </c>
    </row>
    <row r="153" spans="1:9" ht="25.5">
      <c r="A153" s="11"/>
      <c r="B153" s="12">
        <v>92120</v>
      </c>
      <c r="C153" s="41" t="s">
        <v>129</v>
      </c>
      <c r="D153" s="42"/>
      <c r="E153" s="15">
        <f>SUM(E154:E155)</f>
        <v>200000</v>
      </c>
      <c r="F153" s="15">
        <f>SUM(F154:F155)</f>
        <v>200000</v>
      </c>
      <c r="G153" s="39">
        <f>SUM(G154:G155)</f>
        <v>154500</v>
      </c>
      <c r="H153" s="15">
        <f>SUM(H154:H155)</f>
        <v>150000</v>
      </c>
      <c r="I153" s="16">
        <f t="shared" si="7"/>
        <v>0.7725</v>
      </c>
    </row>
    <row r="154" spans="1:9" ht="29.25" customHeight="1">
      <c r="A154" s="11"/>
      <c r="B154" s="11"/>
      <c r="C154" s="25" t="s">
        <v>130</v>
      </c>
      <c r="D154" s="18">
        <v>6050</v>
      </c>
      <c r="E154" s="19">
        <v>50000</v>
      </c>
      <c r="F154" s="19">
        <v>50000</v>
      </c>
      <c r="G154" s="40">
        <v>4500</v>
      </c>
      <c r="H154" s="40">
        <v>0</v>
      </c>
      <c r="I154" s="21">
        <f t="shared" si="7"/>
        <v>0.09</v>
      </c>
    </row>
    <row r="155" spans="1:9" ht="23.25" customHeight="1">
      <c r="A155" s="24"/>
      <c r="B155" s="24"/>
      <c r="C155" s="25" t="s">
        <v>131</v>
      </c>
      <c r="D155" s="18">
        <v>6050</v>
      </c>
      <c r="E155" s="19">
        <v>150000</v>
      </c>
      <c r="F155" s="19">
        <v>150000</v>
      </c>
      <c r="G155" s="40">
        <v>150000</v>
      </c>
      <c r="H155" s="40">
        <v>150000</v>
      </c>
      <c r="I155" s="21">
        <f t="shared" si="7"/>
        <v>1</v>
      </c>
    </row>
    <row r="156" spans="1:9" ht="21" customHeight="1">
      <c r="A156" s="6">
        <v>926</v>
      </c>
      <c r="B156" s="6"/>
      <c r="C156" s="45" t="s">
        <v>132</v>
      </c>
      <c r="D156" s="46"/>
      <c r="E156" s="9">
        <f>SUM(E157+E159)</f>
        <v>16388960</v>
      </c>
      <c r="F156" s="9">
        <f>SUM(F157+F159)</f>
        <v>9129133</v>
      </c>
      <c r="G156" s="47">
        <f>SUM(G157+G159)</f>
        <v>8864906.5</v>
      </c>
      <c r="H156" s="9">
        <f>SUM(H157+H159)</f>
        <v>1159696</v>
      </c>
      <c r="I156" s="10">
        <f t="shared" si="7"/>
        <v>0.9710567805288849</v>
      </c>
    </row>
    <row r="157" spans="1:9" ht="21.75" customHeight="1">
      <c r="A157" s="27"/>
      <c r="B157" s="12">
        <v>92601</v>
      </c>
      <c r="C157" s="41" t="s">
        <v>133</v>
      </c>
      <c r="D157" s="42"/>
      <c r="E157" s="15">
        <f>SUM(E158)</f>
        <v>0</v>
      </c>
      <c r="F157" s="15">
        <f>SUM(F158)</f>
        <v>1427733</v>
      </c>
      <c r="G157" s="39">
        <f>SUM(G158)</f>
        <v>1426653.33</v>
      </c>
      <c r="H157" s="15">
        <f>SUM(H158)</f>
        <v>0</v>
      </c>
      <c r="I157" s="16">
        <f t="shared" si="7"/>
        <v>0.9992437871786952</v>
      </c>
    </row>
    <row r="158" spans="1:9" ht="25.5">
      <c r="A158" s="27"/>
      <c r="B158" s="27"/>
      <c r="C158" s="48" t="s">
        <v>134</v>
      </c>
      <c r="D158" s="49">
        <v>6050</v>
      </c>
      <c r="E158" s="50">
        <v>0</v>
      </c>
      <c r="F158" s="50">
        <v>1427733</v>
      </c>
      <c r="G158" s="51">
        <v>1426653.33</v>
      </c>
      <c r="H158" s="51">
        <v>0</v>
      </c>
      <c r="I158" s="21">
        <f t="shared" si="7"/>
        <v>0.9992437871786952</v>
      </c>
    </row>
    <row r="159" spans="1:9" ht="21" customHeight="1">
      <c r="A159" s="11"/>
      <c r="B159" s="12">
        <v>92695</v>
      </c>
      <c r="C159" s="41" t="s">
        <v>135</v>
      </c>
      <c r="D159" s="42"/>
      <c r="E159" s="15">
        <f>SUM(E160:E165)</f>
        <v>16388960</v>
      </c>
      <c r="F159" s="15">
        <f>SUM(F160:F165)</f>
        <v>7701400</v>
      </c>
      <c r="G159" s="39">
        <f>SUM(G160:G165)</f>
        <v>7438253.17</v>
      </c>
      <c r="H159" s="15">
        <f>SUM(H160:H165)</f>
        <v>1159696</v>
      </c>
      <c r="I159" s="16">
        <f t="shared" si="7"/>
        <v>0.9658312995039863</v>
      </c>
    </row>
    <row r="160" spans="1:9" ht="27" customHeight="1">
      <c r="A160" s="24"/>
      <c r="B160" s="24"/>
      <c r="C160" s="25" t="s">
        <v>136</v>
      </c>
      <c r="D160" s="18">
        <v>6050</v>
      </c>
      <c r="E160" s="67">
        <v>6008960</v>
      </c>
      <c r="F160" s="19">
        <v>0</v>
      </c>
      <c r="G160" s="40">
        <v>0</v>
      </c>
      <c r="H160" s="40">
        <v>0</v>
      </c>
      <c r="I160" s="21">
        <v>0</v>
      </c>
    </row>
    <row r="161" spans="1:9" ht="26.25" customHeight="1">
      <c r="A161" s="24"/>
      <c r="B161" s="24"/>
      <c r="C161" s="25" t="s">
        <v>137</v>
      </c>
      <c r="D161" s="18">
        <v>6050</v>
      </c>
      <c r="E161" s="67">
        <v>110000</v>
      </c>
      <c r="F161" s="19">
        <v>110000</v>
      </c>
      <c r="G161" s="40">
        <v>109189.48</v>
      </c>
      <c r="H161" s="40">
        <v>0</v>
      </c>
      <c r="I161" s="21">
        <f t="shared" si="7"/>
        <v>0.9926316363636363</v>
      </c>
    </row>
    <row r="162" spans="1:9" ht="22.5" customHeight="1">
      <c r="A162" s="24"/>
      <c r="B162" s="24"/>
      <c r="C162" s="25" t="s">
        <v>29</v>
      </c>
      <c r="D162" s="18">
        <v>6050</v>
      </c>
      <c r="E162" s="67">
        <v>7750000</v>
      </c>
      <c r="F162" s="19">
        <v>0</v>
      </c>
      <c r="G162" s="40">
        <v>0</v>
      </c>
      <c r="H162" s="40">
        <v>0</v>
      </c>
      <c r="I162" s="21">
        <v>0</v>
      </c>
    </row>
    <row r="163" spans="1:9" ht="30.75" customHeight="1">
      <c r="A163" s="24"/>
      <c r="B163" s="24"/>
      <c r="C163" s="17" t="s">
        <v>138</v>
      </c>
      <c r="D163" s="18">
        <v>6050</v>
      </c>
      <c r="E163" s="67">
        <v>1520000</v>
      </c>
      <c r="F163" s="19">
        <v>6042900</v>
      </c>
      <c r="G163" s="40">
        <v>5835383.46</v>
      </c>
      <c r="H163" s="40">
        <v>355000</v>
      </c>
      <c r="I163" s="21">
        <f t="shared" si="7"/>
        <v>0.9656594449684754</v>
      </c>
    </row>
    <row r="164" spans="1:9" ht="49.5" customHeight="1">
      <c r="A164" s="24"/>
      <c r="B164" s="24"/>
      <c r="C164" s="25" t="s">
        <v>139</v>
      </c>
      <c r="D164" s="18">
        <v>6050</v>
      </c>
      <c r="E164" s="67">
        <v>1000000</v>
      </c>
      <c r="F164" s="19">
        <v>1377860</v>
      </c>
      <c r="G164" s="40">
        <v>1323040.4</v>
      </c>
      <c r="H164" s="40">
        <v>804696</v>
      </c>
      <c r="I164" s="21">
        <f t="shared" si="7"/>
        <v>0.9602139549736547</v>
      </c>
    </row>
    <row r="165" spans="1:9" ht="31.5" customHeight="1">
      <c r="A165" s="24"/>
      <c r="B165" s="24"/>
      <c r="C165" s="25" t="s">
        <v>140</v>
      </c>
      <c r="D165" s="18">
        <v>6050</v>
      </c>
      <c r="E165" s="67">
        <v>0</v>
      </c>
      <c r="F165" s="19">
        <v>170640</v>
      </c>
      <c r="G165" s="40">
        <v>170639.83</v>
      </c>
      <c r="H165" s="40">
        <v>0</v>
      </c>
      <c r="I165" s="21">
        <f t="shared" si="7"/>
        <v>0.9999990037505859</v>
      </c>
    </row>
    <row r="166" spans="1:9" ht="28.5" customHeight="1">
      <c r="A166" s="101" t="s">
        <v>141</v>
      </c>
      <c r="B166" s="101"/>
      <c r="C166" s="101"/>
      <c r="D166" s="83"/>
      <c r="E166" s="84">
        <f>SUM(E156+E139+E127+E119+E111+E62+E54+E45+E41+E30+E11)</f>
        <v>56207890</v>
      </c>
      <c r="F166" s="84">
        <f>SUM(F156+F139+F127+F119+F111+F62+F54+F45+F41+F30+F11)</f>
        <v>59400110</v>
      </c>
      <c r="G166" s="84">
        <f>SUM(G156+G139+G127+G119+G111+G62+G54+G45+G41+G30+G11)</f>
        <v>56903009.89000001</v>
      </c>
      <c r="H166" s="84">
        <f>SUM(H156+H139+H127+H119+H111+H62+H54+H45+H41+H30+H11)</f>
        <v>7832774</v>
      </c>
      <c r="I166" s="85">
        <f t="shared" si="7"/>
        <v>0.9579613554587695</v>
      </c>
    </row>
    <row r="167" spans="1:9" ht="12.75">
      <c r="A167" s="68"/>
      <c r="B167" s="68"/>
      <c r="C167" s="68"/>
      <c r="D167" s="68"/>
      <c r="E167" s="69"/>
      <c r="F167" s="70"/>
      <c r="G167" s="70"/>
      <c r="H167" s="70"/>
      <c r="I167" s="68"/>
    </row>
    <row r="168" spans="1:9" ht="12.75">
      <c r="A168" s="68"/>
      <c r="B168" s="68"/>
      <c r="C168" s="68"/>
      <c r="D168" s="68"/>
      <c r="E168" s="68"/>
      <c r="F168" s="68"/>
      <c r="G168" s="68"/>
      <c r="H168" s="68"/>
      <c r="I168" s="68"/>
    </row>
    <row r="169" spans="1:9" ht="12.75">
      <c r="A169" s="68"/>
      <c r="B169" s="68"/>
      <c r="C169" s="68"/>
      <c r="D169" s="68"/>
      <c r="E169" s="68"/>
      <c r="F169" s="68"/>
      <c r="G169" s="68"/>
      <c r="H169" s="68"/>
      <c r="I169" s="68"/>
    </row>
    <row r="170" spans="1:9" ht="12.75">
      <c r="A170" s="68"/>
      <c r="B170" s="68"/>
      <c r="C170" s="68"/>
      <c r="D170" s="68"/>
      <c r="E170" s="68"/>
      <c r="F170" s="68"/>
      <c r="G170" s="68"/>
      <c r="H170" s="68"/>
      <c r="I170" s="68"/>
    </row>
    <row r="171" spans="1:9" ht="12.75">
      <c r="A171" s="68"/>
      <c r="B171" s="68"/>
      <c r="C171" s="68"/>
      <c r="D171" s="68"/>
      <c r="E171" s="68"/>
      <c r="F171" s="68"/>
      <c r="G171" s="68"/>
      <c r="H171" s="68"/>
      <c r="I171" s="68"/>
    </row>
    <row r="172" spans="1:9" ht="12.75">
      <c r="A172" s="68"/>
      <c r="B172" s="68"/>
      <c r="C172" s="68"/>
      <c r="D172" s="68"/>
      <c r="E172" s="68"/>
      <c r="F172" s="68"/>
      <c r="G172" s="68"/>
      <c r="H172" s="68"/>
      <c r="I172" s="68"/>
    </row>
    <row r="173" spans="1:9" ht="12.75">
      <c r="A173" s="71"/>
      <c r="B173" s="71"/>
      <c r="C173" s="71"/>
      <c r="D173" s="71"/>
      <c r="E173" s="71"/>
      <c r="F173" s="71"/>
      <c r="G173" s="71"/>
      <c r="H173" s="71"/>
      <c r="I173" s="71"/>
    </row>
    <row r="174" spans="1:9" ht="14.25" customHeight="1">
      <c r="A174" s="102"/>
      <c r="B174" s="102"/>
      <c r="C174" s="102"/>
      <c r="D174" s="102"/>
      <c r="E174" s="102"/>
      <c r="F174" s="102"/>
      <c r="G174" s="102"/>
      <c r="H174" s="102"/>
      <c r="I174" s="102"/>
    </row>
  </sheetData>
  <mergeCells count="9">
    <mergeCell ref="G1:I1"/>
    <mergeCell ref="G2:I2"/>
    <mergeCell ref="G3:I3"/>
    <mergeCell ref="G4:I4"/>
    <mergeCell ref="A6:I6"/>
    <mergeCell ref="A166:C166"/>
    <mergeCell ref="A174:I174"/>
    <mergeCell ref="C148:C150"/>
    <mergeCell ref="C34:C36"/>
  </mergeCells>
  <printOptions horizontalCentered="1"/>
  <pageMargins left="0.19652777777777777" right="0.19652777777777777" top="0.6694444444444445" bottom="0.31527777777777777" header="0.5118055555555556" footer="0.5118055555555556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1.57421875" defaultRowHeight="12.75"/>
  <sheetData/>
  <printOptions/>
  <pageMargins left="0.7875" right="0.7875" top="1.4416666666666667" bottom="1.025" header="0.7875" footer="0.7875"/>
  <pageSetup horizontalDpi="300" verticalDpi="300" orientation="landscape" paperSize="9" r:id="rId1"/>
  <headerFooter alignWithMargins="0">
    <oddHeader>&amp;C&amp;A&amp;RZałącznik nr 
do Zarzadzenia nr
Prezydenta Miasta
z dn.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4416666666666667" bottom="1.025" header="0.7875" footer="0.7875"/>
  <pageSetup horizontalDpi="300" verticalDpi="300" orientation="landscape" paperSize="9"/>
  <headerFooter alignWithMargins="0">
    <oddHeader>&amp;C&amp;A&amp;RZałącznik nr 
do Zarzadzenia nr
Prezydenta Miasta
z dn.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ELA-B</cp:lastModifiedBy>
  <cp:lastPrinted>2010-03-12T11:47:53Z</cp:lastPrinted>
  <dcterms:created xsi:type="dcterms:W3CDTF">2006-10-18T09:51:14Z</dcterms:created>
  <dcterms:modified xsi:type="dcterms:W3CDTF">2010-03-12T11:47:54Z</dcterms:modified>
  <cp:category/>
  <cp:version/>
  <cp:contentType/>
  <cp:contentStatus/>
  <cp:revision>29</cp:revision>
</cp:coreProperties>
</file>