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<sst xmlns="http://schemas.openxmlformats.org/spreadsheetml/2006/main" count="81" uniqueCount="68">
  <si>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w złotych</t>
  </si>
  <si>
    <t>Lp.</t>
  </si>
  <si>
    <t>Wyszczególnienie</t>
  </si>
  <si>
    <t>Prognoza</t>
  </si>
  <si>
    <t>1.</t>
  </si>
  <si>
    <t>1.1</t>
  </si>
  <si>
    <t>1.1.1</t>
  </si>
  <si>
    <t>pożyczek</t>
  </si>
  <si>
    <t>1.1.2</t>
  </si>
  <si>
    <t>kredytów</t>
  </si>
  <si>
    <t>1.1.3</t>
  </si>
  <si>
    <t>obligacji</t>
  </si>
  <si>
    <t>1.2</t>
  </si>
  <si>
    <t>1.2.1</t>
  </si>
  <si>
    <t>pożyczki</t>
  </si>
  <si>
    <t>1.2.2</t>
  </si>
  <si>
    <t>1.2.3</t>
  </si>
  <si>
    <t>obligacje</t>
  </si>
  <si>
    <t>1.3</t>
  </si>
  <si>
    <t>1.3.1</t>
  </si>
  <si>
    <t>1.3.2</t>
  </si>
  <si>
    <t>2.1</t>
  </si>
  <si>
    <t>2.1.1</t>
  </si>
  <si>
    <t>2.1.2</t>
  </si>
  <si>
    <t>2.1.3</t>
  </si>
  <si>
    <t>udzielonych poręczeń</t>
  </si>
  <si>
    <t>2.2</t>
  </si>
  <si>
    <t>2.3</t>
  </si>
  <si>
    <t>3.</t>
  </si>
  <si>
    <t>Prognozowane dochody budżetowe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</si>
  <si>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</si>
  <si>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</si>
  <si>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4.1</t>
  </si>
  <si>
    <t>4.2</t>
  </si>
  <si>
    <t xml:space="preserve">Zobowiązania wg tytułów dłużnych: </t>
  </si>
  <si>
    <t>Zaciągnięte zobowiązania (bez art.. 170 ust. 3 ufp):</t>
  </si>
  <si>
    <t>Planowane w roku budżetowym (bez art.. 170 ust. 3 ufp):</t>
  </si>
  <si>
    <t>kredyty</t>
  </si>
  <si>
    <t>Zaciągnięte zobowiązania (art.. 170 ust. 3 ufp):</t>
  </si>
  <si>
    <t>1.4</t>
  </si>
  <si>
    <t>Planowane w roku budżetowym (art. 170 ust. 3 ufp):</t>
  </si>
  <si>
    <t>1.4.1</t>
  </si>
  <si>
    <t>1.4.2</t>
  </si>
  <si>
    <t>1.4.3</t>
  </si>
  <si>
    <t>Spłata długu</t>
  </si>
  <si>
    <t>Spłata rat kapitałowych (bez art.. 169 ust. 3 ufp)</t>
  </si>
  <si>
    <t>wykup papierów wartościowych</t>
  </si>
  <si>
    <t>2.1.4</t>
  </si>
  <si>
    <t>Spłata rat kapitałowych (art. 169 ust. 3 ufp)</t>
  </si>
  <si>
    <t>2.2.1</t>
  </si>
  <si>
    <t>2.2.2</t>
  </si>
  <si>
    <t>2.2.3</t>
  </si>
  <si>
    <t>2.2.4</t>
  </si>
  <si>
    <t>Spłata odsetek i dyskonata</t>
  </si>
  <si>
    <t>Relacje do dochodów (w %):</t>
  </si>
  <si>
    <r>
      <t xml:space="preserve">długu </t>
    </r>
    <r>
      <rPr>
        <sz val="10"/>
        <rFont val="Arial"/>
        <family val="2"/>
      </rPr>
      <t xml:space="preserve">(art. 170 ust. 1)        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</si>
  <si>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</si>
  <si>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Prognoza kwoty długu na lata 2009-2020</t>
  </si>
  <si>
    <t>4.</t>
  </si>
  <si>
    <t>5.</t>
  </si>
  <si>
    <t>5.1</t>
  </si>
  <si>
    <t>5.2</t>
  </si>
  <si>
    <t>5.3</t>
  </si>
  <si>
    <t>5.4</t>
  </si>
  <si>
    <t>Prognozowane wydatki budżetowe</t>
  </si>
  <si>
    <t xml:space="preserve">  wydatki bieżące</t>
  </si>
  <si>
    <t xml:space="preserve">  wydatki inwestycyjne</t>
  </si>
  <si>
    <t>Kwota długu na dzień 31.09.2009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</si>
</sst>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</numFmts>
  <fonts count="9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50"/>
      <name val="Arial"/>
      <family val="2"/>
    </font>
    <font>
      <b/>
      <sz val="10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 inden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inden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workbookViewId="0" topLeftCell="A1">
      <selection activeCell="C10" sqref="C10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2.375" style="0" customWidth="1"/>
    <col min="4" max="4" width="12.00390625" style="0" customWidth="1"/>
    <col min="5" max="5" width="11.25390625" style="0" customWidth="1"/>
    <col min="6" max="6" width="11.625" style="0" customWidth="1"/>
    <col min="7" max="7" width="11.25390625" style="0" customWidth="1"/>
    <col min="8" max="9" width="11.625" style="0" customWidth="1"/>
    <col min="10" max="10" width="11.75390625" style="0" customWidth="1"/>
    <col min="11" max="14" width="11.625" style="0" customWidth="1"/>
  </cols>
  <sheetData>
    <row r="1" spans="1:9" ht="18">
      <c r="A1" s="60" t="s">
        <v>57</v>
      </c>
      <c r="B1" s="60"/>
      <c r="C1" s="60"/>
      <c r="D1" s="60"/>
      <c r="E1" s="60"/>
      <c r="F1" s="60"/>
      <c r="G1" s="60"/>
      <c r="H1" s="60"/>
      <c r="I1" s="60"/>
    </row>
    <row r="2" spans="1:9" ht="9" customHeight="1">
      <c r="A2" s="1"/>
      <c r="B2" s="1"/>
      <c r="C2" s="1"/>
      <c r="D2" s="1"/>
      <c r="E2" s="1"/>
      <c r="F2" s="1"/>
      <c r="G2" s="1"/>
      <c r="H2" s="1"/>
      <c r="I2" s="1"/>
    </row>
    <row r="3" ht="12.75">
      <c r="I3" s="2" t="s">
        <v>0</v>
      </c>
    </row>
    <row r="4" spans="1:14" s="3" customFormat="1" ht="35.25" customHeight="1">
      <c r="A4" s="61" t="s">
        <v>1</v>
      </c>
      <c r="B4" s="61" t="s">
        <v>2</v>
      </c>
      <c r="C4" s="61" t="s">
        <v>67</v>
      </c>
      <c r="D4" s="62" t="s">
        <v>3</v>
      </c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3" customFormat="1" ht="23.25" customHeight="1">
      <c r="A5" s="61"/>
      <c r="B5" s="61"/>
      <c r="C5" s="61"/>
      <c r="D5" s="15">
        <v>2010</v>
      </c>
      <c r="E5" s="15">
        <v>2011</v>
      </c>
      <c r="F5" s="15">
        <v>2012</v>
      </c>
      <c r="G5" s="15">
        <v>2013</v>
      </c>
      <c r="H5" s="15">
        <v>2014</v>
      </c>
      <c r="I5" s="15">
        <v>2015</v>
      </c>
      <c r="J5" s="50">
        <v>2016</v>
      </c>
      <c r="K5" s="50">
        <v>2017</v>
      </c>
      <c r="L5" s="50">
        <v>2018</v>
      </c>
      <c r="M5" s="50">
        <v>2019</v>
      </c>
      <c r="N5" s="50">
        <v>2020</v>
      </c>
    </row>
    <row r="6" spans="1:14" s="4" customFormat="1" ht="21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51">
        <v>10</v>
      </c>
      <c r="K6" s="51">
        <v>11</v>
      </c>
      <c r="L6" s="51">
        <v>12</v>
      </c>
      <c r="M6" s="54"/>
      <c r="N6" s="54"/>
    </row>
    <row r="7" spans="1:14" s="3" customFormat="1" ht="22.5" customHeight="1">
      <c r="A7" s="17" t="s">
        <v>4</v>
      </c>
      <c r="B7" s="18" t="s">
        <v>34</v>
      </c>
      <c r="C7" s="19">
        <f>SUM(C8+C12+C16)</f>
        <v>29689447</v>
      </c>
      <c r="D7" s="19">
        <f>SUM(D8)</f>
        <v>59934645</v>
      </c>
      <c r="E7" s="19">
        <f aca="true" t="shared" si="0" ref="E7:N7">SUM(E8)</f>
        <v>81375607</v>
      </c>
      <c r="F7" s="19">
        <f t="shared" si="0"/>
        <v>81375607</v>
      </c>
      <c r="G7" s="19">
        <f t="shared" si="0"/>
        <v>81375607</v>
      </c>
      <c r="H7" s="19">
        <f t="shared" si="0"/>
        <v>81375607</v>
      </c>
      <c r="I7" s="19">
        <f t="shared" si="0"/>
        <v>81375607</v>
      </c>
      <c r="J7" s="19">
        <f t="shared" si="0"/>
        <v>81375607</v>
      </c>
      <c r="K7" s="19">
        <f t="shared" si="0"/>
        <v>81375607</v>
      </c>
      <c r="L7" s="19">
        <f t="shared" si="0"/>
        <v>81375607</v>
      </c>
      <c r="M7" s="19">
        <f t="shared" si="0"/>
        <v>81375607</v>
      </c>
      <c r="N7" s="19">
        <f t="shared" si="0"/>
        <v>81375607</v>
      </c>
    </row>
    <row r="8" spans="1:14" s="5" customFormat="1" ht="15" customHeight="1">
      <c r="A8" s="20" t="s">
        <v>5</v>
      </c>
      <c r="B8" s="21" t="s">
        <v>35</v>
      </c>
      <c r="C8" s="22">
        <f>SUM(C9+C10+C16)</f>
        <v>29689447</v>
      </c>
      <c r="D8" s="22">
        <f>(D12+C10)-D26</f>
        <v>59934645</v>
      </c>
      <c r="E8" s="22">
        <f>D8+E12-E26</f>
        <v>81375607</v>
      </c>
      <c r="F8" s="22">
        <f>E8+F12-F26</f>
        <v>81375607</v>
      </c>
      <c r="G8" s="22">
        <f aca="true" t="shared" si="1" ref="G8:N8">F8+G12-G26</f>
        <v>81375607</v>
      </c>
      <c r="H8" s="22">
        <f t="shared" si="1"/>
        <v>81375607</v>
      </c>
      <c r="I8" s="22">
        <f t="shared" si="1"/>
        <v>81375607</v>
      </c>
      <c r="J8" s="22">
        <f t="shared" si="1"/>
        <v>81375607</v>
      </c>
      <c r="K8" s="22">
        <f t="shared" si="1"/>
        <v>81375607</v>
      </c>
      <c r="L8" s="22">
        <f t="shared" si="1"/>
        <v>81375607</v>
      </c>
      <c r="M8" s="22">
        <f t="shared" si="1"/>
        <v>81375607</v>
      </c>
      <c r="N8" s="22">
        <f t="shared" si="1"/>
        <v>81375607</v>
      </c>
    </row>
    <row r="9" spans="1:14" s="5" customFormat="1" ht="15" customHeight="1">
      <c r="A9" s="23" t="s">
        <v>6</v>
      </c>
      <c r="B9" s="24" t="s">
        <v>7</v>
      </c>
      <c r="C9" s="25"/>
      <c r="D9" s="25"/>
      <c r="E9" s="25"/>
      <c r="F9" s="25"/>
      <c r="G9" s="25"/>
      <c r="H9" s="26"/>
      <c r="I9" s="26"/>
      <c r="J9" s="10"/>
      <c r="K9" s="10"/>
      <c r="L9" s="10"/>
      <c r="M9" s="10"/>
      <c r="N9" s="10"/>
    </row>
    <row r="10" spans="1:14" s="5" customFormat="1" ht="15" customHeight="1">
      <c r="A10" s="23" t="s">
        <v>8</v>
      </c>
      <c r="B10" s="24" t="s">
        <v>9</v>
      </c>
      <c r="C10" s="27">
        <v>29689447</v>
      </c>
      <c r="D10" s="25"/>
      <c r="E10" s="25"/>
      <c r="F10" s="25"/>
      <c r="G10" s="25"/>
      <c r="H10" s="25"/>
      <c r="I10" s="25"/>
      <c r="J10" s="10"/>
      <c r="K10" s="10"/>
      <c r="L10" s="10"/>
      <c r="M10" s="10"/>
      <c r="N10" s="10"/>
    </row>
    <row r="11" spans="1:14" s="5" customFormat="1" ht="15" customHeight="1">
      <c r="A11" s="23" t="s">
        <v>10</v>
      </c>
      <c r="B11" s="24" t="s">
        <v>11</v>
      </c>
      <c r="C11" s="25"/>
      <c r="D11" s="25"/>
      <c r="E11" s="25"/>
      <c r="F11" s="25"/>
      <c r="G11" s="25"/>
      <c r="H11" s="25"/>
      <c r="I11" s="25"/>
      <c r="J11" s="10"/>
      <c r="K11" s="10"/>
      <c r="L11" s="10"/>
      <c r="M11" s="10"/>
      <c r="N11" s="10"/>
    </row>
    <row r="12" spans="1:14" s="5" customFormat="1" ht="15" customHeight="1">
      <c r="A12" s="28" t="s">
        <v>12</v>
      </c>
      <c r="B12" s="29" t="s">
        <v>36</v>
      </c>
      <c r="C12" s="30">
        <f>SUM(C14)</f>
        <v>0</v>
      </c>
      <c r="D12" s="52">
        <f>SUM(D13:D15)</f>
        <v>37678226</v>
      </c>
      <c r="E12" s="52">
        <f aca="true" t="shared" si="2" ref="E12:N12">SUM(E13:E15)</f>
        <v>30347828</v>
      </c>
      <c r="F12" s="52">
        <f t="shared" si="2"/>
        <v>12278676</v>
      </c>
      <c r="G12" s="52">
        <f t="shared" si="2"/>
        <v>14757875</v>
      </c>
      <c r="H12" s="52">
        <f t="shared" si="2"/>
        <v>17314741</v>
      </c>
      <c r="I12" s="52">
        <f t="shared" si="2"/>
        <v>19778136</v>
      </c>
      <c r="J12" s="52">
        <f t="shared" si="2"/>
        <v>21196198</v>
      </c>
      <c r="K12" s="52">
        <f t="shared" si="2"/>
        <v>22324515</v>
      </c>
      <c r="L12" s="52">
        <f t="shared" si="2"/>
        <v>20223920</v>
      </c>
      <c r="M12" s="55">
        <f t="shared" si="2"/>
        <v>22441920</v>
      </c>
      <c r="N12" s="55">
        <f t="shared" si="2"/>
        <v>20860458</v>
      </c>
    </row>
    <row r="13" spans="1:14" s="5" customFormat="1" ht="15" customHeight="1">
      <c r="A13" s="23" t="s">
        <v>13</v>
      </c>
      <c r="B13" s="24" t="s">
        <v>14</v>
      </c>
      <c r="C13" s="25"/>
      <c r="D13" s="25">
        <v>0</v>
      </c>
      <c r="E13" s="25"/>
      <c r="F13" s="25">
        <v>0</v>
      </c>
      <c r="G13" s="25"/>
      <c r="H13" s="25"/>
      <c r="I13" s="25"/>
      <c r="J13" s="10"/>
      <c r="K13" s="10"/>
      <c r="L13" s="10"/>
      <c r="M13" s="10"/>
      <c r="N13" s="10"/>
    </row>
    <row r="14" spans="1:14" s="5" customFormat="1" ht="15" customHeight="1">
      <c r="A14" s="23" t="s">
        <v>15</v>
      </c>
      <c r="B14" s="24" t="s">
        <v>37</v>
      </c>
      <c r="C14" s="25"/>
      <c r="D14" s="31">
        <v>37678226</v>
      </c>
      <c r="E14" s="30">
        <v>30347828</v>
      </c>
      <c r="F14" s="30">
        <v>12278676</v>
      </c>
      <c r="G14" s="30">
        <v>14757875</v>
      </c>
      <c r="H14" s="30">
        <v>17314741</v>
      </c>
      <c r="I14" s="30">
        <v>19778136</v>
      </c>
      <c r="J14" s="13">
        <v>21196198</v>
      </c>
      <c r="K14" s="13">
        <v>22324515</v>
      </c>
      <c r="L14" s="13">
        <v>20223920</v>
      </c>
      <c r="M14" s="58">
        <v>22441920</v>
      </c>
      <c r="N14" s="58">
        <v>20860458</v>
      </c>
    </row>
    <row r="15" spans="1:14" s="5" customFormat="1" ht="15" customHeight="1">
      <c r="A15" s="23" t="s">
        <v>16</v>
      </c>
      <c r="B15" s="24" t="s">
        <v>17</v>
      </c>
      <c r="C15" s="26"/>
      <c r="D15" s="26"/>
      <c r="E15" s="26"/>
      <c r="F15" s="26"/>
      <c r="G15" s="26"/>
      <c r="H15" s="26"/>
      <c r="I15" s="26"/>
      <c r="J15" s="10"/>
      <c r="K15" s="10"/>
      <c r="L15" s="10"/>
      <c r="M15" s="10"/>
      <c r="N15" s="10"/>
    </row>
    <row r="16" spans="1:14" s="5" customFormat="1" ht="15" customHeight="1">
      <c r="A16" s="28" t="s">
        <v>18</v>
      </c>
      <c r="B16" s="32" t="s">
        <v>38</v>
      </c>
      <c r="C16" s="33"/>
      <c r="D16" s="32">
        <f aca="true" t="shared" si="3" ref="D16:L16">SUM(D17:D18)</f>
        <v>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10"/>
      <c r="N16" s="10"/>
    </row>
    <row r="17" spans="1:14" s="5" customFormat="1" ht="15" customHeight="1">
      <c r="A17" s="23" t="s">
        <v>19</v>
      </c>
      <c r="B17" s="24" t="s">
        <v>14</v>
      </c>
      <c r="C17" s="34"/>
      <c r="D17" s="35"/>
      <c r="E17" s="35"/>
      <c r="F17" s="35"/>
      <c r="G17" s="35"/>
      <c r="H17" s="35"/>
      <c r="I17" s="35"/>
      <c r="J17" s="10"/>
      <c r="K17" s="10"/>
      <c r="L17" s="10"/>
      <c r="M17" s="10"/>
      <c r="N17" s="10"/>
    </row>
    <row r="18" spans="1:14" s="5" customFormat="1" ht="15" customHeight="1">
      <c r="A18" s="23" t="s">
        <v>20</v>
      </c>
      <c r="B18" s="24" t="s">
        <v>37</v>
      </c>
      <c r="C18" s="35"/>
      <c r="D18" s="35"/>
      <c r="E18" s="35"/>
      <c r="F18" s="35"/>
      <c r="G18" s="35"/>
      <c r="H18" s="35"/>
      <c r="I18" s="35"/>
      <c r="J18" s="10"/>
      <c r="K18" s="10"/>
      <c r="L18" s="10"/>
      <c r="M18" s="10"/>
      <c r="N18" s="10"/>
    </row>
    <row r="19" spans="1:14" s="5" customFormat="1" ht="15" customHeight="1">
      <c r="A19" s="23" t="s">
        <v>20</v>
      </c>
      <c r="B19" s="24" t="s">
        <v>17</v>
      </c>
      <c r="C19" s="35"/>
      <c r="D19" s="35"/>
      <c r="E19" s="35"/>
      <c r="F19" s="35"/>
      <c r="G19" s="35"/>
      <c r="H19" s="35"/>
      <c r="I19" s="35"/>
      <c r="J19" s="10"/>
      <c r="K19" s="10"/>
      <c r="L19" s="10"/>
      <c r="M19" s="10"/>
      <c r="N19" s="10"/>
    </row>
    <row r="20" spans="1:14" s="5" customFormat="1" ht="15" customHeight="1">
      <c r="A20" s="23" t="s">
        <v>39</v>
      </c>
      <c r="B20" s="36" t="s">
        <v>40</v>
      </c>
      <c r="C20" s="35"/>
      <c r="D20" s="35"/>
      <c r="E20" s="35"/>
      <c r="F20" s="35"/>
      <c r="G20" s="35"/>
      <c r="H20" s="35"/>
      <c r="I20" s="35"/>
      <c r="J20" s="10"/>
      <c r="K20" s="10"/>
      <c r="L20" s="10"/>
      <c r="M20" s="10"/>
      <c r="N20" s="10"/>
    </row>
    <row r="21" spans="1:14" s="5" customFormat="1" ht="15" customHeight="1">
      <c r="A21" s="23" t="s">
        <v>41</v>
      </c>
      <c r="B21" s="24" t="s">
        <v>14</v>
      </c>
      <c r="C21" s="35"/>
      <c r="D21" s="35"/>
      <c r="E21" s="35"/>
      <c r="F21" s="35"/>
      <c r="G21" s="35"/>
      <c r="H21" s="35"/>
      <c r="I21" s="35"/>
      <c r="J21" s="10"/>
      <c r="K21" s="10"/>
      <c r="L21" s="10"/>
      <c r="M21" s="10"/>
      <c r="N21" s="10"/>
    </row>
    <row r="22" spans="1:14" s="5" customFormat="1" ht="15" customHeight="1">
      <c r="A22" s="23" t="s">
        <v>42</v>
      </c>
      <c r="B22" s="24" t="s">
        <v>37</v>
      </c>
      <c r="C22" s="35"/>
      <c r="D22" s="35"/>
      <c r="E22" s="35"/>
      <c r="F22" s="35"/>
      <c r="G22" s="35"/>
      <c r="H22" s="35"/>
      <c r="I22" s="35"/>
      <c r="J22" s="10"/>
      <c r="K22" s="10"/>
      <c r="L22" s="10"/>
      <c r="M22" s="10"/>
      <c r="N22" s="10"/>
    </row>
    <row r="23" spans="1:14" s="5" customFormat="1" ht="15" customHeight="1">
      <c r="A23" s="23" t="s">
        <v>43</v>
      </c>
      <c r="B23" s="24" t="s">
        <v>17</v>
      </c>
      <c r="C23" s="35"/>
      <c r="D23" s="35"/>
      <c r="E23" s="35"/>
      <c r="F23" s="35"/>
      <c r="G23" s="35"/>
      <c r="H23" s="35"/>
      <c r="I23" s="35"/>
      <c r="J23" s="10"/>
      <c r="K23" s="10"/>
      <c r="L23" s="10"/>
      <c r="M23" s="10"/>
      <c r="N23" s="10"/>
    </row>
    <row r="24" spans="1:14" s="3" customFormat="1" ht="22.5" customHeight="1">
      <c r="A24" s="37">
        <v>2</v>
      </c>
      <c r="B24" s="38" t="s">
        <v>44</v>
      </c>
      <c r="C24" s="39"/>
      <c r="D24" s="39">
        <f aca="true" t="shared" si="4" ref="D24:N24">SUM(D35+D30+D25)</f>
        <v>10194427</v>
      </c>
      <c r="E24" s="39">
        <f t="shared" si="4"/>
        <v>12684266</v>
      </c>
      <c r="F24" s="39">
        <f t="shared" si="4"/>
        <v>15826154</v>
      </c>
      <c r="G24" s="39">
        <f t="shared" si="4"/>
        <v>17836085</v>
      </c>
      <c r="H24" s="39">
        <f t="shared" si="4"/>
        <v>19718151</v>
      </c>
      <c r="I24" s="39">
        <f t="shared" si="4"/>
        <v>21932254</v>
      </c>
      <c r="J24" s="39">
        <f t="shared" si="4"/>
        <v>22898951</v>
      </c>
      <c r="K24" s="39">
        <f t="shared" si="4"/>
        <v>23574012</v>
      </c>
      <c r="L24" s="39">
        <f t="shared" si="4"/>
        <v>21091946</v>
      </c>
      <c r="M24" s="39">
        <f t="shared" si="4"/>
        <v>22946030</v>
      </c>
      <c r="N24" s="39">
        <f t="shared" si="4"/>
        <v>21032656</v>
      </c>
    </row>
    <row r="25" spans="1:14" s="3" customFormat="1" ht="15" customHeight="1">
      <c r="A25" s="40" t="s">
        <v>21</v>
      </c>
      <c r="B25" s="41" t="s">
        <v>45</v>
      </c>
      <c r="C25" s="14"/>
      <c r="D25" s="14">
        <f aca="true" t="shared" si="5" ref="D25:N25">SUM(D26:D28)</f>
        <v>7433028</v>
      </c>
      <c r="E25" s="14">
        <f t="shared" si="5"/>
        <v>8906866</v>
      </c>
      <c r="F25" s="14">
        <f t="shared" si="5"/>
        <v>12278676</v>
      </c>
      <c r="G25" s="14">
        <f t="shared" si="5"/>
        <v>14757875</v>
      </c>
      <c r="H25" s="14">
        <f t="shared" si="5"/>
        <v>17314741</v>
      </c>
      <c r="I25" s="14">
        <f t="shared" si="5"/>
        <v>19778136</v>
      </c>
      <c r="J25" s="56">
        <f t="shared" si="5"/>
        <v>21196198</v>
      </c>
      <c r="K25" s="56">
        <f t="shared" si="5"/>
        <v>22324515</v>
      </c>
      <c r="L25" s="56">
        <f t="shared" si="5"/>
        <v>20223920</v>
      </c>
      <c r="M25" s="56">
        <f t="shared" si="5"/>
        <v>22441920</v>
      </c>
      <c r="N25" s="56">
        <f t="shared" si="5"/>
        <v>20860458</v>
      </c>
    </row>
    <row r="26" spans="1:14" s="5" customFormat="1" ht="15" customHeight="1">
      <c r="A26" s="23" t="s">
        <v>22</v>
      </c>
      <c r="B26" s="24" t="s">
        <v>9</v>
      </c>
      <c r="C26" s="25"/>
      <c r="D26" s="25">
        <v>7433028</v>
      </c>
      <c r="E26" s="25">
        <v>8906866</v>
      </c>
      <c r="F26" s="25">
        <v>12278676</v>
      </c>
      <c r="G26" s="25">
        <v>14757875</v>
      </c>
      <c r="H26" s="25">
        <v>17314741</v>
      </c>
      <c r="I26" s="25">
        <v>19778136</v>
      </c>
      <c r="J26" s="57">
        <v>21196198</v>
      </c>
      <c r="K26" s="57">
        <v>22324515</v>
      </c>
      <c r="L26" s="57">
        <v>20223920</v>
      </c>
      <c r="M26" s="57">
        <v>22441920</v>
      </c>
      <c r="N26" s="57">
        <v>20860458</v>
      </c>
    </row>
    <row r="27" spans="1:14" s="5" customFormat="1" ht="15" customHeight="1">
      <c r="A27" s="23" t="s">
        <v>23</v>
      </c>
      <c r="B27" s="24" t="s">
        <v>7</v>
      </c>
      <c r="C27" s="25"/>
      <c r="D27" s="25"/>
      <c r="E27" s="25"/>
      <c r="F27" s="25"/>
      <c r="G27" s="25"/>
      <c r="H27" s="25"/>
      <c r="I27" s="25"/>
      <c r="J27" s="10"/>
      <c r="K27" s="10"/>
      <c r="L27" s="10"/>
      <c r="M27" s="10"/>
      <c r="N27" s="10"/>
    </row>
    <row r="28" spans="1:14" s="5" customFormat="1" ht="15" customHeight="1">
      <c r="A28" s="23" t="s">
        <v>24</v>
      </c>
      <c r="B28" s="24" t="s">
        <v>46</v>
      </c>
      <c r="C28" s="25"/>
      <c r="D28" s="25"/>
      <c r="E28" s="25"/>
      <c r="F28" s="25"/>
      <c r="G28" s="25"/>
      <c r="H28" s="25"/>
      <c r="I28" s="25"/>
      <c r="J28" s="10"/>
      <c r="K28" s="10"/>
      <c r="L28" s="10"/>
      <c r="M28" s="10"/>
      <c r="N28" s="10"/>
    </row>
    <row r="29" spans="1:14" s="5" customFormat="1" ht="15" customHeight="1">
      <c r="A29" s="23" t="s">
        <v>47</v>
      </c>
      <c r="B29" s="24" t="s">
        <v>25</v>
      </c>
      <c r="C29" s="25"/>
      <c r="D29" s="25"/>
      <c r="E29" s="25"/>
      <c r="F29" s="25"/>
      <c r="G29" s="25"/>
      <c r="H29" s="25"/>
      <c r="I29" s="25"/>
      <c r="J29" s="10"/>
      <c r="K29" s="10"/>
      <c r="L29" s="10"/>
      <c r="M29" s="10"/>
      <c r="N29" s="10"/>
    </row>
    <row r="30" spans="1:14" s="5" customFormat="1" ht="15" customHeight="1">
      <c r="A30" s="28" t="s">
        <v>26</v>
      </c>
      <c r="B30" s="32" t="s">
        <v>48</v>
      </c>
      <c r="C30" s="26"/>
      <c r="D30" s="25"/>
      <c r="E30" s="26"/>
      <c r="F30" s="26"/>
      <c r="G30" s="26"/>
      <c r="H30" s="26"/>
      <c r="I30" s="26"/>
      <c r="J30" s="10"/>
      <c r="K30" s="10"/>
      <c r="L30" s="10"/>
      <c r="M30" s="10"/>
      <c r="N30" s="10"/>
    </row>
    <row r="31" spans="1:14" s="5" customFormat="1" ht="15" customHeight="1">
      <c r="A31" s="42" t="s">
        <v>49</v>
      </c>
      <c r="B31" s="24" t="s">
        <v>9</v>
      </c>
      <c r="C31" s="26"/>
      <c r="D31" s="25"/>
      <c r="E31" s="26"/>
      <c r="F31" s="26"/>
      <c r="G31" s="26"/>
      <c r="H31" s="26"/>
      <c r="I31" s="26"/>
      <c r="J31" s="10"/>
      <c r="K31" s="10"/>
      <c r="L31" s="10"/>
      <c r="M31" s="10"/>
      <c r="N31" s="10"/>
    </row>
    <row r="32" spans="1:14" s="5" customFormat="1" ht="15" customHeight="1">
      <c r="A32" s="42" t="s">
        <v>50</v>
      </c>
      <c r="B32" s="24" t="s">
        <v>7</v>
      </c>
      <c r="C32" s="26"/>
      <c r="D32" s="25"/>
      <c r="E32" s="26"/>
      <c r="F32" s="26"/>
      <c r="G32" s="26"/>
      <c r="H32" s="26"/>
      <c r="I32" s="26"/>
      <c r="J32" s="10"/>
      <c r="K32" s="10"/>
      <c r="L32" s="10"/>
      <c r="M32" s="10"/>
      <c r="N32" s="10"/>
    </row>
    <row r="33" spans="1:14" s="5" customFormat="1" ht="15" customHeight="1">
      <c r="A33" s="42" t="s">
        <v>51</v>
      </c>
      <c r="B33" s="24" t="s">
        <v>46</v>
      </c>
      <c r="C33" s="26"/>
      <c r="D33" s="25"/>
      <c r="E33" s="26"/>
      <c r="F33" s="26"/>
      <c r="G33" s="26"/>
      <c r="H33" s="26"/>
      <c r="I33" s="26"/>
      <c r="J33" s="10"/>
      <c r="K33" s="10"/>
      <c r="L33" s="10"/>
      <c r="M33" s="10"/>
      <c r="N33" s="10"/>
    </row>
    <row r="34" spans="1:14" s="5" customFormat="1" ht="15" customHeight="1">
      <c r="A34" s="42" t="s">
        <v>52</v>
      </c>
      <c r="B34" s="24" t="s">
        <v>25</v>
      </c>
      <c r="C34" s="26"/>
      <c r="D34" s="25"/>
      <c r="E34" s="26"/>
      <c r="F34" s="26"/>
      <c r="G34" s="26"/>
      <c r="H34" s="26"/>
      <c r="I34" s="26"/>
      <c r="J34" s="10"/>
      <c r="K34" s="10"/>
      <c r="L34" s="10"/>
      <c r="M34" s="10"/>
      <c r="N34" s="10"/>
    </row>
    <row r="35" spans="1:14" s="6" customFormat="1" ht="14.25" customHeight="1">
      <c r="A35" s="28" t="s">
        <v>27</v>
      </c>
      <c r="B35" s="32" t="s">
        <v>53</v>
      </c>
      <c r="C35" s="43"/>
      <c r="D35" s="43">
        <v>2761399</v>
      </c>
      <c r="E35" s="43">
        <v>3777400</v>
      </c>
      <c r="F35" s="43">
        <v>3547478</v>
      </c>
      <c r="G35" s="43">
        <v>3078210</v>
      </c>
      <c r="H35" s="43">
        <v>2403410</v>
      </c>
      <c r="I35" s="43">
        <v>2154118</v>
      </c>
      <c r="J35" s="12">
        <v>1702753</v>
      </c>
      <c r="K35" s="12">
        <v>1249497</v>
      </c>
      <c r="L35" s="12">
        <v>868026</v>
      </c>
      <c r="M35" s="12">
        <v>504110</v>
      </c>
      <c r="N35" s="12">
        <v>172198</v>
      </c>
    </row>
    <row r="36" spans="1:14" s="3" customFormat="1" ht="22.5" customHeight="1">
      <c r="A36" s="44" t="s">
        <v>28</v>
      </c>
      <c r="B36" s="45" t="s">
        <v>29</v>
      </c>
      <c r="C36" s="46"/>
      <c r="D36" s="47">
        <v>234310897</v>
      </c>
      <c r="E36" s="46">
        <v>219625600</v>
      </c>
      <c r="F36" s="46">
        <v>212987391</v>
      </c>
      <c r="G36" s="46">
        <v>225177682</v>
      </c>
      <c r="H36" s="46">
        <v>238085384</v>
      </c>
      <c r="I36" s="46">
        <v>251715635</v>
      </c>
      <c r="J36" s="11">
        <v>266147965</v>
      </c>
      <c r="K36" s="11">
        <v>280786610</v>
      </c>
      <c r="L36" s="11">
        <v>296229330</v>
      </c>
      <c r="M36" s="11">
        <v>312521950</v>
      </c>
      <c r="N36" s="11">
        <v>329710660</v>
      </c>
    </row>
    <row r="37" spans="1:14" s="3" customFormat="1" ht="22.5" customHeight="1">
      <c r="A37" s="44" t="s">
        <v>58</v>
      </c>
      <c r="B37" s="45" t="s">
        <v>64</v>
      </c>
      <c r="C37" s="46"/>
      <c r="D37" s="59">
        <v>273055895</v>
      </c>
      <c r="E37" s="59">
        <v>238705878</v>
      </c>
      <c r="F37" s="59">
        <v>216030351</v>
      </c>
      <c r="G37" s="59">
        <v>226590890</v>
      </c>
      <c r="H37" s="59">
        <v>230429763</v>
      </c>
      <c r="I37" s="59">
        <v>239646985</v>
      </c>
      <c r="J37" s="59">
        <v>258214937</v>
      </c>
      <c r="K37" s="59">
        <v>274900000</v>
      </c>
      <c r="L37" s="59">
        <v>292890000</v>
      </c>
      <c r="M37" s="59">
        <v>307791436</v>
      </c>
      <c r="N37" s="59">
        <v>330126260</v>
      </c>
    </row>
    <row r="38" spans="1:14" s="3" customFormat="1" ht="22.5" customHeight="1">
      <c r="A38" s="44" t="s">
        <v>32</v>
      </c>
      <c r="B38" s="45" t="s">
        <v>65</v>
      </c>
      <c r="C38" s="46"/>
      <c r="D38" s="47">
        <v>184942443</v>
      </c>
      <c r="E38" s="46">
        <v>189566004</v>
      </c>
      <c r="F38" s="46">
        <v>194305150</v>
      </c>
      <c r="G38" s="46">
        <v>199162780</v>
      </c>
      <c r="H38" s="46">
        <v>204141850</v>
      </c>
      <c r="I38" s="46">
        <v>210266103</v>
      </c>
      <c r="J38" s="11">
        <v>217625417</v>
      </c>
      <c r="K38" s="11">
        <v>225242565</v>
      </c>
      <c r="L38" s="11">
        <v>233126054</v>
      </c>
      <c r="M38" s="11">
        <v>241285466</v>
      </c>
      <c r="N38" s="11">
        <v>238917436</v>
      </c>
    </row>
    <row r="39" spans="1:14" s="3" customFormat="1" ht="22.5" customHeight="1">
      <c r="A39" s="44" t="s">
        <v>33</v>
      </c>
      <c r="B39" s="45" t="s">
        <v>66</v>
      </c>
      <c r="C39" s="46"/>
      <c r="D39" s="47">
        <v>70199042</v>
      </c>
      <c r="E39" s="46">
        <v>66069834</v>
      </c>
      <c r="F39" s="46">
        <v>43258591</v>
      </c>
      <c r="G39" s="46">
        <v>21593170</v>
      </c>
      <c r="H39" s="46">
        <v>30804640</v>
      </c>
      <c r="I39" s="46">
        <v>31659160</v>
      </c>
      <c r="J39" s="11">
        <v>38420196</v>
      </c>
      <c r="K39" s="11">
        <v>45651000</v>
      </c>
      <c r="L39" s="11">
        <v>53143306</v>
      </c>
      <c r="M39" s="11">
        <v>61383576</v>
      </c>
      <c r="N39" s="11">
        <v>68874000</v>
      </c>
    </row>
    <row r="40" spans="1:14" s="3" customFormat="1" ht="22.5" customHeight="1">
      <c r="A40" s="44" t="s">
        <v>59</v>
      </c>
      <c r="B40" s="45" t="s">
        <v>54</v>
      </c>
      <c r="C40" s="48"/>
      <c r="D40" s="8"/>
      <c r="E40" s="8"/>
      <c r="F40" s="8"/>
      <c r="G40" s="8"/>
      <c r="H40" s="8"/>
      <c r="I40" s="8"/>
      <c r="J40" s="8"/>
      <c r="K40" s="8"/>
      <c r="L40" s="8"/>
      <c r="M40" s="53"/>
      <c r="N40" s="53"/>
    </row>
    <row r="41" spans="1:14" s="5" customFormat="1" ht="15" customHeight="1">
      <c r="A41" s="28" t="s">
        <v>60</v>
      </c>
      <c r="B41" s="49" t="s">
        <v>55</v>
      </c>
      <c r="C41" s="26"/>
      <c r="D41" s="9">
        <f>D7/D36</f>
        <v>0.255791112438104</v>
      </c>
      <c r="E41" s="9">
        <f aca="true" t="shared" si="6" ref="E41:N41">E7/E36</f>
        <v>0.3705196798551717</v>
      </c>
      <c r="F41" s="9">
        <f t="shared" si="6"/>
        <v>0.3820677206191985</v>
      </c>
      <c r="G41" s="9">
        <f t="shared" si="6"/>
        <v>0.36138398031826263</v>
      </c>
      <c r="H41" s="9">
        <f t="shared" si="6"/>
        <v>0.34179169520124764</v>
      </c>
      <c r="I41" s="9">
        <f t="shared" si="6"/>
        <v>0.323283879445947</v>
      </c>
      <c r="J41" s="9">
        <f t="shared" si="6"/>
        <v>0.30575325646393725</v>
      </c>
      <c r="K41" s="9">
        <f t="shared" si="6"/>
        <v>0.2898129900140181</v>
      </c>
      <c r="L41" s="9">
        <f t="shared" si="6"/>
        <v>0.27470475999118654</v>
      </c>
      <c r="M41" s="9">
        <f t="shared" si="6"/>
        <v>0.2603836530522096</v>
      </c>
      <c r="N41" s="9">
        <f t="shared" si="6"/>
        <v>0.24680914775397314</v>
      </c>
    </row>
    <row r="42" spans="1:14" s="5" customFormat="1" ht="28.5" customHeight="1">
      <c r="A42" s="28" t="s">
        <v>61</v>
      </c>
      <c r="B42" s="49" t="s">
        <v>56</v>
      </c>
      <c r="C42" s="26"/>
      <c r="D42" s="9">
        <f>D7/D36</f>
        <v>0.255791112438104</v>
      </c>
      <c r="E42" s="9">
        <f aca="true" t="shared" si="7" ref="E42:N42">E7/E36</f>
        <v>0.3705196798551717</v>
      </c>
      <c r="F42" s="9">
        <f t="shared" si="7"/>
        <v>0.3820677206191985</v>
      </c>
      <c r="G42" s="9">
        <f t="shared" si="7"/>
        <v>0.36138398031826263</v>
      </c>
      <c r="H42" s="9">
        <f t="shared" si="7"/>
        <v>0.34179169520124764</v>
      </c>
      <c r="I42" s="9">
        <f t="shared" si="7"/>
        <v>0.323283879445947</v>
      </c>
      <c r="J42" s="9">
        <f t="shared" si="7"/>
        <v>0.30575325646393725</v>
      </c>
      <c r="K42" s="9">
        <f t="shared" si="7"/>
        <v>0.2898129900140181</v>
      </c>
      <c r="L42" s="9">
        <f t="shared" si="7"/>
        <v>0.27470475999118654</v>
      </c>
      <c r="M42" s="9">
        <f t="shared" si="7"/>
        <v>0.2603836530522096</v>
      </c>
      <c r="N42" s="9">
        <f t="shared" si="7"/>
        <v>0.24680914775397314</v>
      </c>
    </row>
    <row r="43" spans="1:14" s="5" customFormat="1" ht="15" customHeight="1">
      <c r="A43" s="28" t="s">
        <v>62</v>
      </c>
      <c r="B43" s="49" t="s">
        <v>30</v>
      </c>
      <c r="C43" s="26"/>
      <c r="D43" s="9">
        <f aca="true" t="shared" si="8" ref="D43:N43">(D24/D36)</f>
        <v>0.043508121604775386</v>
      </c>
      <c r="E43" s="9">
        <f t="shared" si="8"/>
        <v>0.05775404142322207</v>
      </c>
      <c r="F43" s="9">
        <f t="shared" si="8"/>
        <v>0.07430559116994864</v>
      </c>
      <c r="G43" s="9">
        <f t="shared" si="8"/>
        <v>0.07920893776675435</v>
      </c>
      <c r="H43" s="9">
        <f t="shared" si="8"/>
        <v>0.0828196618739099</v>
      </c>
      <c r="I43" s="9">
        <f t="shared" si="8"/>
        <v>0.08713107550907595</v>
      </c>
      <c r="J43" s="9">
        <f t="shared" si="8"/>
        <v>0.08603842227386559</v>
      </c>
      <c r="K43" s="9">
        <f t="shared" si="8"/>
        <v>0.08395703769492427</v>
      </c>
      <c r="L43" s="9">
        <f t="shared" si="8"/>
        <v>0.07120141006969162</v>
      </c>
      <c r="M43" s="9">
        <f t="shared" si="8"/>
        <v>0.07342213882896866</v>
      </c>
      <c r="N43" s="9">
        <f t="shared" si="8"/>
        <v>0.06379125260918164</v>
      </c>
    </row>
    <row r="44" spans="1:14" s="5" customFormat="1" ht="25.5" customHeight="1">
      <c r="A44" s="28" t="s">
        <v>63</v>
      </c>
      <c r="B44" s="49" t="s">
        <v>31</v>
      </c>
      <c r="C44" s="26"/>
      <c r="D44" s="9">
        <f aca="true" t="shared" si="9" ref="D44:N44">(D25+D35)/D36</f>
        <v>0.043508121604775386</v>
      </c>
      <c r="E44" s="9">
        <f t="shared" si="9"/>
        <v>0.05775404142322207</v>
      </c>
      <c r="F44" s="9">
        <f t="shared" si="9"/>
        <v>0.07430559116994864</v>
      </c>
      <c r="G44" s="9">
        <f t="shared" si="9"/>
        <v>0.07920893776675435</v>
      </c>
      <c r="H44" s="9">
        <f t="shared" si="9"/>
        <v>0.0828196618739099</v>
      </c>
      <c r="I44" s="9">
        <f t="shared" si="9"/>
        <v>0.08713107550907595</v>
      </c>
      <c r="J44" s="9">
        <f t="shared" si="9"/>
        <v>0.08603842227386559</v>
      </c>
      <c r="K44" s="9">
        <f t="shared" si="9"/>
        <v>0.08395703769492427</v>
      </c>
      <c r="L44" s="9">
        <f t="shared" si="9"/>
        <v>0.07120141006969162</v>
      </c>
      <c r="M44" s="9">
        <f t="shared" si="9"/>
        <v>0.07342213882896866</v>
      </c>
      <c r="N44" s="9">
        <f t="shared" si="9"/>
        <v>0.06379125260918164</v>
      </c>
    </row>
    <row r="46" spans="4:9" ht="12.75">
      <c r="D46" s="7"/>
      <c r="E46" s="7"/>
      <c r="F46" s="7"/>
      <c r="G46" s="7"/>
      <c r="H46" s="7"/>
      <c r="I46" s="7"/>
    </row>
  </sheetData>
  <mergeCells count="5">
    <mergeCell ref="A1:I1"/>
    <mergeCell ref="A4:A5"/>
    <mergeCell ref="B4:B5"/>
    <mergeCell ref="C4:C5"/>
    <mergeCell ref="D4:N4"/>
  </mergeCells>
  <printOptions horizontalCentered="1" verticalCentered="1"/>
  <pageMargins left="0.5902777777777778" right="0.5902777777777778" top="0.8902777777777778" bottom="0.55" header="0.5118055555555556" footer="0.5118055555555556"/>
  <pageSetup fitToHeight="1" fitToWidth="1" horizontalDpi="300" verticalDpi="300" orientation="landscape" paperSize="8" scale="99" r:id="rId1"/>
  <headerFooter alignWithMargins="0">
    <oddHeader>&amp;RZałącznik Nr 8
do Zarządzenia Nr 214/09
Prezydenta Miasta Łomża
z dnia 10 listopada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ELA-B</cp:lastModifiedBy>
  <cp:lastPrinted>2009-11-10T14:03:27Z</cp:lastPrinted>
  <dcterms:created xsi:type="dcterms:W3CDTF">1998-12-09T13:02:10Z</dcterms:created>
  <dcterms:modified xsi:type="dcterms:W3CDTF">2009-11-10T14:04:50Z</dcterms:modified>
  <cp:category/>
  <cp:version/>
  <cp:contentType/>
  <cp:contentStatus/>
  <cp:revision>1</cp:revision>
</cp:coreProperties>
</file>