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05" windowHeight="9030" tabRatio="967" activeTab="3"/>
  </bookViews>
  <sheets>
    <sheet name="zbiorcze" sheetId="1" r:id="rId1"/>
    <sheet name="80101" sheetId="2" r:id="rId2"/>
    <sheet name="80102" sheetId="3" r:id="rId3"/>
    <sheet name="80104" sheetId="4" r:id="rId4"/>
    <sheet name="80110" sheetId="5" r:id="rId5"/>
    <sheet name="80111" sheetId="6" r:id="rId6"/>
    <sheet name="80120" sheetId="7" r:id="rId7"/>
    <sheet name="80123" sheetId="8" r:id="rId8"/>
    <sheet name="80130" sheetId="9" r:id="rId9"/>
    <sheet name="80134" sheetId="10" r:id="rId10"/>
    <sheet name="80140" sheetId="11" r:id="rId11"/>
    <sheet name="80148" sheetId="12" r:id="rId12"/>
    <sheet name="85401" sheetId="13" r:id="rId13"/>
    <sheet name="85404" sheetId="14" r:id="rId14"/>
    <sheet name="85406" sheetId="15" r:id="rId15"/>
    <sheet name="85410" sheetId="16" r:id="rId16"/>
    <sheet name="85419" sheetId="17" r:id="rId17"/>
  </sheets>
  <definedNames>
    <definedName name="_xlnm.Print_Area" localSheetId="1">'80101'!$A$1:$P$36</definedName>
    <definedName name="_xlnm.Print_Area" localSheetId="2">'80102'!$A$1:$M$36</definedName>
    <definedName name="_xlnm.Print_Area" localSheetId="4">'80110'!$A$1:$N$37</definedName>
    <definedName name="_xlnm.Print_Area" localSheetId="5">'80111'!$A$1:$M$34</definedName>
    <definedName name="_xlnm.Print_Area" localSheetId="6">'80120'!$A$1:$T$37</definedName>
    <definedName name="_xlnm.Print_Area" localSheetId="7">'80123'!$A$1:$L$33</definedName>
    <definedName name="_xlnm.Print_Area" localSheetId="8">'80130'!$A$1:$P$35</definedName>
    <definedName name="_xlnm.Print_Area" localSheetId="9">'80134'!$A$1:$L$34</definedName>
    <definedName name="_xlnm.Print_Area" localSheetId="10">'80140'!$A$1:$K$36</definedName>
    <definedName name="_xlnm.Print_Area" localSheetId="11">'80148'!$A$1:$V$35</definedName>
    <definedName name="_xlnm.Print_Area" localSheetId="12">'85401'!$A$1:$R$34</definedName>
    <definedName name="_xlnm.Print_Area" localSheetId="13">'85404'!$A$1:$L$34</definedName>
    <definedName name="_xlnm.Print_Area" localSheetId="14">'85406'!$A$1:$L$36</definedName>
    <definedName name="_xlnm.Print_Area" localSheetId="15">'85410'!$A$1:$M$37</definedName>
    <definedName name="_xlnm.Print_Area" localSheetId="16">'85419'!$A$1:$L$34</definedName>
    <definedName name="_xlnm.Print_Area" localSheetId="0">'zbiorcze'!$A$1:$K$79</definedName>
  </definedNames>
  <calcPr fullCalcOnLoad="1"/>
</workbook>
</file>

<file path=xl/sharedStrings.xml><?xml version="1.0" encoding="utf-8"?>
<sst xmlns="http://schemas.openxmlformats.org/spreadsheetml/2006/main" count="908" uniqueCount="197">
  <si>
    <t>Nazwa</t>
  </si>
  <si>
    <t>SP 4</t>
  </si>
  <si>
    <t>SP 5</t>
  </si>
  <si>
    <t>SP 7</t>
  </si>
  <si>
    <t>SP 9</t>
  </si>
  <si>
    <t>SP 10</t>
  </si>
  <si>
    <t>RAZEM</t>
  </si>
  <si>
    <t>§</t>
  </si>
  <si>
    <t>Prezydenta Miasta Łomża</t>
  </si>
  <si>
    <t>PP 1</t>
  </si>
  <si>
    <t>PP 2</t>
  </si>
  <si>
    <t>PP 4</t>
  </si>
  <si>
    <t>PP 5</t>
  </si>
  <si>
    <t>PP 8</t>
  </si>
  <si>
    <t>PP 9</t>
  </si>
  <si>
    <t>PP 10</t>
  </si>
  <si>
    <t>PP 14</t>
  </si>
  <si>
    <t>PP 15</t>
  </si>
  <si>
    <t>GP 1</t>
  </si>
  <si>
    <t>GP 2</t>
  </si>
  <si>
    <t>GP 3</t>
  </si>
  <si>
    <t>ZSO</t>
  </si>
  <si>
    <t>GP 8</t>
  </si>
  <si>
    <t>GP 6</t>
  </si>
  <si>
    <t>II LO</t>
  </si>
  <si>
    <t>III LO</t>
  </si>
  <si>
    <t>ZSTiO Nr 4</t>
  </si>
  <si>
    <t>ZSMiO Nr 5</t>
  </si>
  <si>
    <t>ZSEiO Nr 6</t>
  </si>
  <si>
    <t>ZSWiO Nr 7</t>
  </si>
  <si>
    <t>ZCKPiU</t>
  </si>
  <si>
    <t>ZSD Nr 9</t>
  </si>
  <si>
    <t>ZSZS</t>
  </si>
  <si>
    <t>SP 2</t>
  </si>
  <si>
    <t>PPP Nr 2</t>
  </si>
  <si>
    <t>BSz Nr 1</t>
  </si>
  <si>
    <t>BSz Nr 2</t>
  </si>
  <si>
    <t>BSz Nr 3</t>
  </si>
  <si>
    <t>Zestawienie jednostkowych projektów planów finansowych wydatków Szkół Podstawowych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</si>
  <si>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</si>
  <si>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</si>
  <si>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</si>
  <si>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</si>
  <si>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</si>
  <si>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</si>
  <si>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</si>
  <si>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</si>
  <si>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</si>
  <si>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</si>
  <si>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</si>
  <si>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</si>
  <si>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</si>
  <si>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</si>
  <si>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</si>
  <si>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</si>
  <si>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</si>
  <si>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</si>
  <si>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tyt. zakupu usług telekomunik. telefonii komórkowej</t>
  </si>
  <si>
    <t>Opłaty z tyt. zakupu usług telekomunik. telefonii stacjonarnej</t>
  </si>
  <si>
    <t>Podróże służbowe krajowe</t>
  </si>
  <si>
    <t>Odpisy na ZFŚS</t>
  </si>
  <si>
    <t>Szkolenia pracowników niebędących członkami korpusu służby cywilnej</t>
  </si>
  <si>
    <t>Zakup materiałów papierniczych do sprzątu drukarskiego i xero</t>
  </si>
  <si>
    <t>Zakup akcesoriów komputerowych, w tym programów i licencji</t>
  </si>
  <si>
    <t>Różne opłaty i składki</t>
  </si>
  <si>
    <t>Zakup usług obejmujących wykonanie ekspertyz, analiz i opinii</t>
  </si>
  <si>
    <t>Zestawienie jednostkowych projektów planów finansowych wydatków Szkół Podstawowych Specjalnych</t>
  </si>
  <si>
    <t>Zakup środków żywności</t>
  </si>
  <si>
    <t>Zestawienie jednostkowych projektów planów finansowych wydatków Przedszkoli</t>
  </si>
  <si>
    <t>Zestawienie jednostkowych projektów planów finansowych wydatków Gimnazjów</t>
  </si>
  <si>
    <t>Zestawienie jednostkowych projektów planów finansowych wydatków Gimnazjów Specjalnych</t>
  </si>
  <si>
    <t>Zestawienie jednostkowych projektów planów finansowych wydatków Liceów Ogólnokształcących</t>
  </si>
  <si>
    <t>Zestawienie jednostkowych projektów planów finansowych wydatków Liceów Profilowanych</t>
  </si>
  <si>
    <t>Zestawienie jednostkowych projektów planów finansowych wydatków Szkół Zawodowych</t>
  </si>
  <si>
    <t>Zestawienie jednostkowych projektów planów finansowych wydatków Zasadniczych Szkół Zawodowych Specjalnych</t>
  </si>
  <si>
    <t>Zestawienie jednostkowych projektów planów finansowych wydatków ZCKPiU</t>
  </si>
  <si>
    <t>Zestawienie jednostkowych projektów planów finansowych wydatków Świetlic Szkolnych</t>
  </si>
  <si>
    <t>Zestawienie jednostkowych projektów planów finansowych wydatków Poradni Psychologiczno - Pedagogicznych</t>
  </si>
  <si>
    <t>Zestawienie jednostkowych projektów planów finansowych wydatków Internatów i Burs Szkolnych</t>
  </si>
  <si>
    <t>Razem</t>
  </si>
  <si>
    <t>4140</t>
  </si>
  <si>
    <t>ZSE i O Nr 6</t>
  </si>
  <si>
    <t>Zestawienie jednostkowych projektów planów finansowych wydatków Stołówek Szkolnych</t>
  </si>
  <si>
    <t>Podatek od towarów i usług VAT</t>
  </si>
  <si>
    <t>Wpłaty na PFRON</t>
  </si>
  <si>
    <t>ZSSpecj.</t>
  </si>
  <si>
    <t>GPS  Nr 7</t>
  </si>
  <si>
    <t>SPS Nr 8</t>
  </si>
  <si>
    <t>Ogółem</t>
  </si>
  <si>
    <t>w dziale 801 - OŚWIATA I WYCHOWANIE  ORAZ    w dziale 854 - EDUKACYJNA OPIEKA WYCHOWAWCZA</t>
  </si>
  <si>
    <t>Lp.</t>
  </si>
  <si>
    <t>Rozdz.</t>
  </si>
  <si>
    <t>Opis rozdziału</t>
  </si>
  <si>
    <t>szkoły samorządowe</t>
  </si>
  <si>
    <t>szkoły prowadzone przez osoby prawne i fizyczne</t>
  </si>
  <si>
    <t>Źródła finansowania</t>
  </si>
  <si>
    <t>Subwencja oświatowa</t>
  </si>
  <si>
    <t>Dochody      gminy,           powiatu</t>
  </si>
  <si>
    <t>L.ucz.</t>
  </si>
  <si>
    <t>wydatki budżetowe</t>
  </si>
  <si>
    <t>dotacja podmiotowa</t>
  </si>
  <si>
    <t>wydatki łącznie</t>
  </si>
  <si>
    <t>I.</t>
  </si>
  <si>
    <t>ZADANIA GMINY   - PLANOWANA   SUBWENCJA</t>
  </si>
  <si>
    <t>a)</t>
  </si>
  <si>
    <t>DZIAŁ  801  -   OŚWIATA    I   WYCHOWANIE</t>
  </si>
  <si>
    <t>Szkoły podstawowe</t>
  </si>
  <si>
    <t xml:space="preserve">Przedszkola </t>
  </si>
  <si>
    <t>Gimnazja</t>
  </si>
  <si>
    <t>Doskonalenie i dokształcanie nauczycieli</t>
  </si>
  <si>
    <t>Stołówki szkolne</t>
  </si>
  <si>
    <t>Pozostała działalność           w tym:</t>
  </si>
  <si>
    <t>a)FŚS emer. i ren. N-li</t>
  </si>
  <si>
    <t>b)odsetki od kredytów</t>
  </si>
  <si>
    <t>Razem dział   801</t>
  </si>
  <si>
    <t>b)</t>
  </si>
  <si>
    <t>DZIAŁ  854  -    EDUKACYJNA   OPIEKA   WYCHOWAWCZA</t>
  </si>
  <si>
    <t>Świetlice szkolne</t>
  </si>
  <si>
    <t>Doskonalenie i dokształcanie zaw. n-li</t>
  </si>
  <si>
    <t>b) .................................</t>
  </si>
  <si>
    <t>Razem dział   854</t>
  </si>
  <si>
    <t>RAZEM ZADANIA GMINY</t>
  </si>
  <si>
    <t>c)</t>
  </si>
  <si>
    <t>REZERWA GMINNA</t>
  </si>
  <si>
    <t>II.</t>
  </si>
  <si>
    <t>ZADANIA POWIATU   -    PLANOWANA   SUBWENCJA</t>
  </si>
  <si>
    <t>Szkoły podstawowe specjalne</t>
  </si>
  <si>
    <t>Gimnazja specjalne</t>
  </si>
  <si>
    <t>Licea ogólnokształcące</t>
  </si>
  <si>
    <t>Licea profilowane</t>
  </si>
  <si>
    <t xml:space="preserve">Szkoły zawodowe </t>
  </si>
  <si>
    <t>Szkoły zawodowe specjalne</t>
  </si>
  <si>
    <t>Zespół CKPiU</t>
  </si>
  <si>
    <t>Poradnie Psychologiczo Pedag.</t>
  </si>
  <si>
    <t>Internaty i bursy szkolne</t>
  </si>
  <si>
    <t>RAZEM ZADANIA POWIATU</t>
  </si>
  <si>
    <t>REZERWA POWIATOWA</t>
  </si>
  <si>
    <t>RAZEM OŚWIATA</t>
  </si>
  <si>
    <t>Zakup materiałów papierniczych do sprzętu drukarskiego i xero</t>
  </si>
  <si>
    <t>Wydatki inwestycyjne</t>
  </si>
  <si>
    <t>Wydatki  na zakupy inwestycyjne jednostek budżetowych</t>
  </si>
  <si>
    <t>Podróże służbowe zagraniczne</t>
  </si>
  <si>
    <t>Wydatki na zakupy inwestycyjne</t>
  </si>
  <si>
    <t>Pozostałe podatki na rzecz budżetów jednostek samorządu terytorialnego</t>
  </si>
  <si>
    <t>Wydatki inwestycyjne jednostek budżetowych</t>
  </si>
  <si>
    <t>Wydatki na zakupy inwestycyjne jednostek budżetowych</t>
  </si>
  <si>
    <t>dz. 801, rozdz. 80101 na 2010 rok</t>
  </si>
  <si>
    <t>Plan na 2010r.</t>
  </si>
  <si>
    <t>Przewidywane wykonanie na 30.09.2009r.</t>
  </si>
  <si>
    <t>PLANOWANE  WYDATKI  Z BUDŻETU MIASTA NA 2010 R  I ŹRÓDŁA  FINANSOWANIA</t>
  </si>
  <si>
    <t>dz. 801, rozdz. 80102 na 2010 rok</t>
  </si>
  <si>
    <t>dz. 801, rozdz. 80104 na 2010 rok</t>
  </si>
  <si>
    <t>dz. 801, rozdz. 80110 na 2010 rok</t>
  </si>
  <si>
    <t>dz. 801, rozdz. 80111 na 2010 rok</t>
  </si>
  <si>
    <t>dz. 801, rozdz. 80120 na 2010 rok</t>
  </si>
  <si>
    <t>dz. 801, rozdz. 80123 na 2010 rok</t>
  </si>
  <si>
    <t>dz. 801, rozdz. 80130 na 2010 rok</t>
  </si>
  <si>
    <t>dz. 801, rozdz. 80134 na 2010 rok</t>
  </si>
  <si>
    <t>dz. 801, rozdz. 80140 na 2010 rok</t>
  </si>
  <si>
    <t>dz. 801, rozdz. 80148 na 2010 rok</t>
  </si>
  <si>
    <t>dz. 854, rozdz. 85401 na 2010 rok</t>
  </si>
  <si>
    <t>dz. 854, rozdz. 85406 na 2010 rok</t>
  </si>
  <si>
    <t>dz. 854, rozdz. 85410 na 2010 rok</t>
  </si>
  <si>
    <t>Wczesne wspomaganie</t>
  </si>
  <si>
    <t>Ośrodek  rewalidacyjno- wych</t>
  </si>
  <si>
    <t>c)f-sz zdrowotny</t>
  </si>
  <si>
    <t>b)f-sz zdrowotny</t>
  </si>
  <si>
    <t>dz. 854, rozdz. 85419 na 2010 rok</t>
  </si>
  <si>
    <t>Zestawienie jednostkowych projektów planów finansowych wydatków Ośrodka rewalidacyjno-wychowawczego</t>
  </si>
  <si>
    <t>Koszty postępowania sądowego i prokuratorskiego</t>
  </si>
  <si>
    <t>Przewidywane wykonanie na 30.09.2009</t>
  </si>
  <si>
    <t>Plan na 2010 r.</t>
  </si>
  <si>
    <t>Plan na 2009r.</t>
  </si>
  <si>
    <t>dz. 854, rozdz. 85404 na 2010 rok</t>
  </si>
  <si>
    <t>Zestawienie jednostkowych projektów planów finansowych wydatków  Wczesnego wspomagania rozwoju dziecka</t>
  </si>
  <si>
    <t>Dowożenie uczniów do szkół specjalistycznych</t>
  </si>
  <si>
    <t>c)Elektroniczny nabór do szkół (licencja)</t>
  </si>
  <si>
    <t>Opłata za utrzymanie dziecka w przedszkolu w innej gminie</t>
  </si>
  <si>
    <t>Załącznik Nr 2a do Tabeli Nr 2</t>
  </si>
  <si>
    <t>do Zarządzenia Nr 214/09</t>
  </si>
  <si>
    <t>z dnia 10 listopada 2009r.</t>
  </si>
  <si>
    <t>Załącznik Nr 2b do Tabeli Nr 2</t>
  </si>
  <si>
    <t>Załącznik Nr 2c do Tabeli Nr 2</t>
  </si>
  <si>
    <t>Załącznik Nr 2d do Tabeli Nr 2</t>
  </si>
  <si>
    <t>Załącznik Nr 2e do Tabeli Nr 2</t>
  </si>
  <si>
    <t>Załącznik Nr 2f do Tabeli Nr 2</t>
  </si>
  <si>
    <t>Załącznik Nr 2g do Tabeli Nr 2</t>
  </si>
  <si>
    <t>Załącznik Nr 2h do Tabeli Nr 2</t>
  </si>
  <si>
    <t>Załącznik Nr 2i do Tabeli Nr 2</t>
  </si>
  <si>
    <t>Załącznik Nr 2j do Tabeli Nr 2</t>
  </si>
  <si>
    <t>Załącznik Nr 2k do Tabeli Nr 2</t>
  </si>
  <si>
    <t>Załącznik Nr 2ł do Tabeli Nr 2</t>
  </si>
  <si>
    <t>Załącznik Nr 2m do Tabeli Nr 2</t>
  </si>
  <si>
    <t>Załącznik Nr 2o do Tabeli Nr 2</t>
  </si>
  <si>
    <t>Załącznik Nr 2p do Tabeli Nr 2</t>
  </si>
  <si>
    <t>Załącznik Nr 2r do Tabeli Nr 2</t>
  </si>
  <si>
    <t>Załącznik Nr 2n do Tabeli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</si>
</sst>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  <numFmt numFmtId="166" formatCode="#,##0.0000"/>
    <numFmt numFmtId="167" formatCode="#,##0.000"/>
    <numFmt numFmtId="168" formatCode="#,##0.0"/>
  </numFmts>
  <fonts count="26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Arial CE"/>
      <family val="0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4" fontId="0" fillId="0" borderId="0" xfId="0" applyNumberFormat="1" applyAlignment="1">
      <alignment/>
    </xf>
    <xf numFmtId="10" fontId="0" fillId="0" borderId="0" xfId="19" applyNumberFormat="1" applyAlignment="1">
      <alignment/>
    </xf>
    <xf numFmtId="165" fontId="0" fillId="0" borderId="0" xfId="15" applyNumberFormat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31" xfId="0" applyNumberFormat="1" applyFont="1" applyFill="1" applyBorder="1" applyAlignment="1">
      <alignment horizontal="center"/>
    </xf>
    <xf numFmtId="3" fontId="14" fillId="0" borderId="32" xfId="0" applyNumberFormat="1" applyFont="1" applyFill="1" applyBorder="1" applyAlignment="1">
      <alignment horizontal="center"/>
    </xf>
    <xf numFmtId="3" fontId="14" fillId="0" borderId="33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 horizontal="right"/>
    </xf>
    <xf numFmtId="0" fontId="6" fillId="0" borderId="3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left" vertical="center" wrapText="1"/>
    </xf>
    <xf numFmtId="3" fontId="9" fillId="0" borderId="38" xfId="0" applyNumberFormat="1" applyFont="1" applyFill="1" applyBorder="1" applyAlignment="1">
      <alignment horizontal="center" wrapText="1"/>
    </xf>
    <xf numFmtId="3" fontId="10" fillId="0" borderId="38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wrapText="1"/>
    </xf>
    <xf numFmtId="3" fontId="7" fillId="0" borderId="40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wrapText="1"/>
    </xf>
    <xf numFmtId="3" fontId="0" fillId="0" borderId="4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wrapText="1"/>
    </xf>
    <xf numFmtId="3" fontId="10" fillId="0" borderId="42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7" fillId="0" borderId="45" xfId="0" applyNumberFormat="1" applyFont="1" applyFill="1" applyBorder="1" applyAlignment="1">
      <alignment horizontal="center"/>
    </xf>
    <xf numFmtId="3" fontId="17" fillId="0" borderId="4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47" xfId="0" applyFont="1" applyBorder="1" applyAlignment="1">
      <alignment wrapText="1"/>
    </xf>
    <xf numFmtId="3" fontId="21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1" fillId="0" borderId="48" xfId="0" applyFont="1" applyBorder="1" applyAlignment="1">
      <alignment horizontal="center" wrapText="1"/>
    </xf>
    <xf numFmtId="3" fontId="2" fillId="0" borderId="0" xfId="0" applyNumberFormat="1" applyFont="1" applyFill="1" applyAlignment="1">
      <alignment wrapText="1"/>
    </xf>
    <xf numFmtId="4" fontId="1" fillId="0" borderId="1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 horizontal="center"/>
    </xf>
    <xf numFmtId="3" fontId="10" fillId="0" borderId="50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Border="1" applyAlignment="1">
      <alignment/>
    </xf>
    <xf numFmtId="49" fontId="1" fillId="3" borderId="1" xfId="0" applyNumberFormat="1" applyFont="1" applyFill="1" applyBorder="1" applyAlignment="1">
      <alignment horizont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wrapText="1"/>
    </xf>
    <xf numFmtId="3" fontId="24" fillId="0" borderId="1" xfId="0" applyNumberFormat="1" applyFont="1" applyBorder="1" applyAlignment="1">
      <alignment/>
    </xf>
    <xf numFmtId="3" fontId="24" fillId="0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3" fontId="24" fillId="3" borderId="1" xfId="0" applyNumberFormat="1" applyFont="1" applyFill="1" applyBorder="1" applyAlignment="1">
      <alignment/>
    </xf>
    <xf numFmtId="3" fontId="24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/>
    </xf>
    <xf numFmtId="10" fontId="0" fillId="0" borderId="0" xfId="0" applyNumberFormat="1" applyAlignment="1">
      <alignment/>
    </xf>
    <xf numFmtId="3" fontId="25" fillId="0" borderId="1" xfId="0" applyNumberFormat="1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/>
    </xf>
    <xf numFmtId="3" fontId="7" fillId="0" borderId="40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53" xfId="0" applyNumberFormat="1" applyFont="1" applyFill="1" applyBorder="1" applyAlignment="1">
      <alignment horizontal="center"/>
    </xf>
    <xf numFmtId="3" fontId="10" fillId="0" borderId="54" xfId="0" applyNumberFormat="1" applyFont="1" applyFill="1" applyBorder="1" applyAlignment="1">
      <alignment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14" fillId="0" borderId="75" xfId="0" applyFont="1" applyFill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zoomScale="75" zoomScaleNormal="75" workbookViewId="0" topLeftCell="A1">
      <selection activeCell="L7" sqref="L7"/>
    </sheetView>
  </sheetViews>
  <sheetFormatPr defaultColWidth="9.00390625" defaultRowHeight="12.75"/>
  <cols>
    <col min="1" max="1" width="4.625" style="31" customWidth="1"/>
    <col min="2" max="2" width="10.00390625" style="31" customWidth="1"/>
    <col min="3" max="3" width="22.375" style="31" customWidth="1"/>
    <col min="4" max="4" width="11.75390625" style="31" customWidth="1"/>
    <col min="5" max="5" width="17.75390625" style="31" customWidth="1"/>
    <col min="6" max="6" width="12.625" style="31" customWidth="1"/>
    <col min="7" max="7" width="18.25390625" style="31" customWidth="1"/>
    <col min="8" max="8" width="11.25390625" style="31" customWidth="1"/>
    <col min="9" max="9" width="18.25390625" style="31" customWidth="1"/>
    <col min="10" max="10" width="17.875" style="31" customWidth="1"/>
    <col min="11" max="11" width="17.25390625" style="31" customWidth="1"/>
    <col min="12" max="16384" width="9.125" style="31" customWidth="1"/>
  </cols>
  <sheetData>
    <row r="1" spans="10:12" ht="12.75">
      <c r="J1" s="261" t="s">
        <v>195</v>
      </c>
      <c r="K1" s="261"/>
      <c r="L1" s="261"/>
    </row>
    <row r="2" spans="10:12" ht="12.75">
      <c r="J2" s="261" t="s">
        <v>179</v>
      </c>
      <c r="K2" s="261"/>
      <c r="L2" s="261"/>
    </row>
    <row r="3" spans="10:12" ht="12.75">
      <c r="J3" s="261" t="s">
        <v>8</v>
      </c>
      <c r="K3" s="261"/>
      <c r="L3" s="261"/>
    </row>
    <row r="4" spans="10:12" ht="12.75">
      <c r="J4" s="261" t="s">
        <v>180</v>
      </c>
      <c r="K4" s="261"/>
      <c r="L4" s="261"/>
    </row>
    <row r="6" spans="1:11" ht="21" customHeight="1">
      <c r="A6" s="235" t="s">
        <v>149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spans="1:11" ht="15.75">
      <c r="A7" s="236" t="s">
        <v>89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0:11" ht="13.5" thickBot="1">
      <c r="J8" s="44"/>
      <c r="K8" s="44"/>
    </row>
    <row r="9" spans="1:11" ht="15.75" customHeight="1" thickBot="1">
      <c r="A9" s="237" t="s">
        <v>90</v>
      </c>
      <c r="B9" s="239" t="s">
        <v>91</v>
      </c>
      <c r="C9" s="241" t="s">
        <v>92</v>
      </c>
      <c r="D9" s="243" t="s">
        <v>93</v>
      </c>
      <c r="E9" s="243"/>
      <c r="F9" s="243" t="s">
        <v>94</v>
      </c>
      <c r="G9" s="243"/>
      <c r="H9" s="243" t="s">
        <v>88</v>
      </c>
      <c r="I9" s="245"/>
      <c r="J9" s="247" t="s">
        <v>95</v>
      </c>
      <c r="K9" s="248"/>
    </row>
    <row r="10" spans="1:11" ht="16.5" customHeight="1" thickBot="1">
      <c r="A10" s="238"/>
      <c r="B10" s="240"/>
      <c r="C10" s="242"/>
      <c r="D10" s="244"/>
      <c r="E10" s="244"/>
      <c r="F10" s="244"/>
      <c r="G10" s="244"/>
      <c r="H10" s="244"/>
      <c r="I10" s="246"/>
      <c r="J10" s="249" t="s">
        <v>96</v>
      </c>
      <c r="K10" s="253" t="s">
        <v>97</v>
      </c>
    </row>
    <row r="11" spans="1:11" ht="33.75" customHeight="1" thickBot="1">
      <c r="A11" s="238"/>
      <c r="B11" s="240"/>
      <c r="C11" s="242"/>
      <c r="D11" s="51" t="s">
        <v>98</v>
      </c>
      <c r="E11" s="52" t="s">
        <v>99</v>
      </c>
      <c r="F11" s="51" t="s">
        <v>98</v>
      </c>
      <c r="G11" s="52" t="s">
        <v>100</v>
      </c>
      <c r="H11" s="51" t="s">
        <v>98</v>
      </c>
      <c r="I11" s="53" t="s">
        <v>101</v>
      </c>
      <c r="J11" s="250"/>
      <c r="K11" s="254"/>
    </row>
    <row r="12" spans="1:11" s="49" customFormat="1" ht="16.5" thickBot="1">
      <c r="A12" s="54">
        <v>1</v>
      </c>
      <c r="B12" s="55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7">
        <v>9</v>
      </c>
      <c r="J12" s="58">
        <v>10</v>
      </c>
      <c r="K12" s="59">
        <v>11</v>
      </c>
    </row>
    <row r="13" spans="1:11" ht="12.75">
      <c r="A13" s="60"/>
      <c r="B13" s="44"/>
      <c r="C13" s="44"/>
      <c r="D13" s="44"/>
      <c r="E13" s="44"/>
      <c r="F13" s="44"/>
      <c r="G13" s="44"/>
      <c r="H13" s="44"/>
      <c r="I13" s="44"/>
      <c r="J13" s="44"/>
      <c r="K13" s="61"/>
    </row>
    <row r="14" spans="1:11" ht="20.25">
      <c r="A14" s="62" t="s">
        <v>102</v>
      </c>
      <c r="B14" s="63" t="s">
        <v>103</v>
      </c>
      <c r="C14" s="63"/>
      <c r="D14" s="63"/>
      <c r="E14" s="64"/>
      <c r="F14" s="44"/>
      <c r="G14" s="44"/>
      <c r="H14" s="44"/>
      <c r="I14" s="44"/>
      <c r="J14" s="65"/>
      <c r="K14" s="66"/>
    </row>
    <row r="15" spans="1:11" ht="12.75">
      <c r="A15" s="60"/>
      <c r="B15" s="44"/>
      <c r="C15" s="44"/>
      <c r="D15" s="44"/>
      <c r="E15" s="44"/>
      <c r="F15" s="44"/>
      <c r="G15" s="44"/>
      <c r="H15" s="44"/>
      <c r="I15" s="44"/>
      <c r="J15" s="45"/>
      <c r="K15" s="61"/>
    </row>
    <row r="16" spans="1:11" ht="15">
      <c r="A16" s="67" t="s">
        <v>104</v>
      </c>
      <c r="B16" s="43" t="s">
        <v>105</v>
      </c>
      <c r="C16" s="44"/>
      <c r="D16" s="44"/>
      <c r="E16" s="44"/>
      <c r="F16" s="44"/>
      <c r="G16" s="44"/>
      <c r="H16" s="44"/>
      <c r="I16" s="45"/>
      <c r="J16" s="45"/>
      <c r="K16" s="66"/>
    </row>
    <row r="17" spans="1:11" ht="12.75">
      <c r="A17" s="60"/>
      <c r="B17" s="44"/>
      <c r="C17" s="44"/>
      <c r="D17" s="44"/>
      <c r="E17" s="44"/>
      <c r="F17" s="44"/>
      <c r="G17" s="44"/>
      <c r="H17" s="44"/>
      <c r="I17" s="44"/>
      <c r="J17" s="44"/>
      <c r="K17" s="61"/>
    </row>
    <row r="18" spans="1:11" ht="27" customHeight="1">
      <c r="A18" s="68">
        <v>1</v>
      </c>
      <c r="B18" s="69">
        <v>80101</v>
      </c>
      <c r="C18" s="70" t="s">
        <v>106</v>
      </c>
      <c r="D18" s="71">
        <v>3665</v>
      </c>
      <c r="E18" s="72">
        <v>20033099</v>
      </c>
      <c r="F18" s="73"/>
      <c r="G18" s="72"/>
      <c r="H18" s="73">
        <f aca="true" t="shared" si="0" ref="H18:I22">D18+F18</f>
        <v>3665</v>
      </c>
      <c r="I18" s="72">
        <f t="shared" si="0"/>
        <v>20033099</v>
      </c>
      <c r="J18" s="72">
        <v>18382299</v>
      </c>
      <c r="K18" s="74">
        <v>1650800</v>
      </c>
    </row>
    <row r="19" spans="1:11" ht="30" customHeight="1">
      <c r="A19" s="68">
        <v>2</v>
      </c>
      <c r="B19" s="69">
        <v>80104</v>
      </c>
      <c r="C19" s="70" t="s">
        <v>107</v>
      </c>
      <c r="D19" s="71">
        <v>1279</v>
      </c>
      <c r="E19" s="47">
        <v>10304350</v>
      </c>
      <c r="F19" s="229">
        <v>572</v>
      </c>
      <c r="G19" s="47">
        <v>2685928</v>
      </c>
      <c r="H19" s="229">
        <f t="shared" si="0"/>
        <v>1851</v>
      </c>
      <c r="I19" s="109">
        <f t="shared" si="0"/>
        <v>12990278</v>
      </c>
      <c r="J19" s="109">
        <v>0</v>
      </c>
      <c r="K19" s="74">
        <v>12990278</v>
      </c>
    </row>
    <row r="20" spans="1:11" ht="47.25" customHeight="1">
      <c r="A20" s="68">
        <v>3</v>
      </c>
      <c r="B20" s="69">
        <v>80104</v>
      </c>
      <c r="C20" s="70" t="s">
        <v>177</v>
      </c>
      <c r="D20" s="228"/>
      <c r="E20" s="133">
        <v>30000</v>
      </c>
      <c r="F20" s="134"/>
      <c r="G20" s="133"/>
      <c r="H20" s="134"/>
      <c r="I20" s="109">
        <f t="shared" si="0"/>
        <v>30000</v>
      </c>
      <c r="J20" s="133"/>
      <c r="K20" s="153">
        <v>30000</v>
      </c>
    </row>
    <row r="21" spans="1:11" ht="27" customHeight="1">
      <c r="A21" s="68">
        <v>4</v>
      </c>
      <c r="B21" s="69">
        <v>80110</v>
      </c>
      <c r="C21" s="70" t="s">
        <v>108</v>
      </c>
      <c r="D21" s="71">
        <v>2003</v>
      </c>
      <c r="E21" s="200">
        <v>11483674</v>
      </c>
      <c r="F21" s="201">
        <v>321</v>
      </c>
      <c r="G21" s="200">
        <v>1572451</v>
      </c>
      <c r="H21" s="230">
        <f t="shared" si="0"/>
        <v>2324</v>
      </c>
      <c r="I21" s="133">
        <f t="shared" si="0"/>
        <v>13056125</v>
      </c>
      <c r="J21" s="231">
        <v>11600120</v>
      </c>
      <c r="K21" s="74">
        <v>1456005</v>
      </c>
    </row>
    <row r="22" spans="1:11" ht="27" customHeight="1">
      <c r="A22" s="75">
        <v>5</v>
      </c>
      <c r="B22" s="76">
        <v>80113</v>
      </c>
      <c r="C22" s="77" t="s">
        <v>175</v>
      </c>
      <c r="D22" s="71"/>
      <c r="E22" s="72">
        <v>11308</v>
      </c>
      <c r="F22" s="73"/>
      <c r="G22" s="72"/>
      <c r="H22" s="73"/>
      <c r="I22" s="200">
        <f t="shared" si="0"/>
        <v>11308</v>
      </c>
      <c r="J22" s="72"/>
      <c r="K22" s="74">
        <v>11308</v>
      </c>
    </row>
    <row r="23" spans="1:11" ht="48.75" customHeight="1">
      <c r="A23" s="75">
        <v>6</v>
      </c>
      <c r="B23" s="76">
        <v>80146</v>
      </c>
      <c r="C23" s="77" t="s">
        <v>109</v>
      </c>
      <c r="D23" s="78"/>
      <c r="E23" s="72">
        <v>164111</v>
      </c>
      <c r="F23" s="73"/>
      <c r="G23" s="72"/>
      <c r="H23" s="73"/>
      <c r="I23" s="72">
        <f>E23+G23</f>
        <v>164111</v>
      </c>
      <c r="J23" s="72">
        <v>164111</v>
      </c>
      <c r="K23" s="74"/>
    </row>
    <row r="24" spans="1:11" ht="30.75" customHeight="1">
      <c r="A24" s="79">
        <v>7</v>
      </c>
      <c r="B24" s="80">
        <v>80148</v>
      </c>
      <c r="C24" s="77" t="s">
        <v>110</v>
      </c>
      <c r="D24" s="81"/>
      <c r="E24" s="72">
        <v>1686655</v>
      </c>
      <c r="F24" s="73"/>
      <c r="G24" s="72"/>
      <c r="H24" s="73"/>
      <c r="I24" s="72">
        <f>E24+G24</f>
        <v>1686655</v>
      </c>
      <c r="J24" s="72"/>
      <c r="K24" s="74">
        <v>1686655</v>
      </c>
    </row>
    <row r="25" spans="1:11" ht="30" customHeight="1">
      <c r="A25" s="82"/>
      <c r="B25" s="80"/>
      <c r="C25" s="77" t="s">
        <v>111</v>
      </c>
      <c r="D25" s="83"/>
      <c r="E25" s="84">
        <f>E26+E27+E28</f>
        <v>493558</v>
      </c>
      <c r="F25" s="84"/>
      <c r="G25" s="84"/>
      <c r="H25" s="84"/>
      <c r="I25" s="84">
        <f>E25+G25</f>
        <v>493558</v>
      </c>
      <c r="J25" s="84">
        <f>J26+J27+J28</f>
        <v>493558</v>
      </c>
      <c r="K25" s="85"/>
    </row>
    <row r="26" spans="1:11" ht="27.75" customHeight="1">
      <c r="A26" s="82">
        <v>8</v>
      </c>
      <c r="B26" s="86">
        <v>80195</v>
      </c>
      <c r="C26" s="87" t="s">
        <v>112</v>
      </c>
      <c r="D26" s="83"/>
      <c r="E26" s="72">
        <v>460736</v>
      </c>
      <c r="F26" s="73"/>
      <c r="G26" s="72"/>
      <c r="H26" s="73"/>
      <c r="I26" s="72">
        <f>E26+G26</f>
        <v>460736</v>
      </c>
      <c r="J26" s="72">
        <v>460736</v>
      </c>
      <c r="K26" s="85"/>
    </row>
    <row r="27" spans="1:11" ht="21" customHeight="1">
      <c r="A27" s="82"/>
      <c r="B27" s="86"/>
      <c r="C27" s="87" t="s">
        <v>113</v>
      </c>
      <c r="D27" s="41"/>
      <c r="E27" s="88"/>
      <c r="F27" s="38"/>
      <c r="G27" s="88"/>
      <c r="H27" s="73"/>
      <c r="I27" s="72"/>
      <c r="J27" s="88"/>
      <c r="K27" s="89"/>
    </row>
    <row r="28" spans="1:11" ht="21" customHeight="1" thickBot="1">
      <c r="A28" s="82"/>
      <c r="B28" s="90"/>
      <c r="C28" s="204" t="s">
        <v>165</v>
      </c>
      <c r="D28" s="41"/>
      <c r="E28" s="88">
        <v>32822</v>
      </c>
      <c r="F28" s="38"/>
      <c r="G28" s="88"/>
      <c r="H28" s="73"/>
      <c r="I28" s="72">
        <f>E28</f>
        <v>32822</v>
      </c>
      <c r="J28" s="88">
        <v>32822</v>
      </c>
      <c r="K28" s="89"/>
    </row>
    <row r="29" spans="1:11" ht="21.75" customHeight="1" thickBot="1">
      <c r="A29" s="91"/>
      <c r="B29" s="255" t="s">
        <v>114</v>
      </c>
      <c r="C29" s="256"/>
      <c r="D29" s="92">
        <f aca="true" t="shared" si="1" ref="D29:K29">D18+D19+D20+D21+D22+D23+D24+D25</f>
        <v>6947</v>
      </c>
      <c r="E29" s="92">
        <f t="shared" si="1"/>
        <v>44206755</v>
      </c>
      <c r="F29" s="92">
        <f t="shared" si="1"/>
        <v>893</v>
      </c>
      <c r="G29" s="92">
        <f t="shared" si="1"/>
        <v>4258379</v>
      </c>
      <c r="H29" s="92">
        <f t="shared" si="1"/>
        <v>7840</v>
      </c>
      <c r="I29" s="92">
        <f t="shared" si="1"/>
        <v>48465134</v>
      </c>
      <c r="J29" s="92">
        <f t="shared" si="1"/>
        <v>30640088</v>
      </c>
      <c r="K29" s="92">
        <f t="shared" si="1"/>
        <v>17825046</v>
      </c>
    </row>
    <row r="30" spans="1:11" ht="21.75" customHeight="1">
      <c r="A30" s="44"/>
      <c r="B30" s="93"/>
      <c r="C30" s="93"/>
      <c r="D30" s="94"/>
      <c r="E30" s="94"/>
      <c r="F30" s="94"/>
      <c r="G30" s="94"/>
      <c r="H30" s="94"/>
      <c r="I30" s="94"/>
      <c r="J30" s="94"/>
      <c r="K30" s="94"/>
    </row>
    <row r="31" spans="1:11" ht="21.75" customHeight="1">
      <c r="A31" s="44"/>
      <c r="B31" s="93"/>
      <c r="C31" s="93"/>
      <c r="D31" s="94"/>
      <c r="E31" s="94"/>
      <c r="F31" s="94"/>
      <c r="G31" s="94"/>
      <c r="H31" s="94"/>
      <c r="I31" s="94"/>
      <c r="J31" s="94"/>
      <c r="K31" s="94"/>
    </row>
    <row r="32" spans="1:11" ht="21.75" customHeight="1">
      <c r="A32" s="44"/>
      <c r="B32" s="93"/>
      <c r="C32" s="93"/>
      <c r="D32" s="94"/>
      <c r="E32" s="94"/>
      <c r="F32" s="94"/>
      <c r="G32" s="94"/>
      <c r="H32" s="94"/>
      <c r="I32" s="94"/>
      <c r="J32" s="94"/>
      <c r="K32" s="94"/>
    </row>
    <row r="33" spans="1: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5">
      <c r="A34" s="95" t="s">
        <v>115</v>
      </c>
      <c r="B34" s="43" t="s">
        <v>116</v>
      </c>
      <c r="C34" s="44"/>
      <c r="D34" s="44"/>
      <c r="E34" s="44"/>
      <c r="F34" s="44"/>
      <c r="G34" s="45"/>
      <c r="H34" s="44"/>
      <c r="I34" s="44"/>
      <c r="J34" s="45"/>
      <c r="K34" s="45"/>
    </row>
    <row r="35" spans="1:11" ht="13.5" thickBo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27" customHeight="1">
      <c r="A36" s="232">
        <v>1</v>
      </c>
      <c r="B36" s="233">
        <v>85401</v>
      </c>
      <c r="C36" s="97" t="s">
        <v>117</v>
      </c>
      <c r="D36" s="98"/>
      <c r="E36" s="99">
        <v>768656</v>
      </c>
      <c r="F36" s="100"/>
      <c r="G36" s="99"/>
      <c r="H36" s="100"/>
      <c r="I36" s="99">
        <f>E36+G36</f>
        <v>768656</v>
      </c>
      <c r="J36" s="99">
        <v>768656</v>
      </c>
      <c r="K36" s="101"/>
    </row>
    <row r="37" spans="1:11" ht="27" customHeight="1">
      <c r="A37" s="79">
        <v>2</v>
      </c>
      <c r="B37" s="130">
        <v>85404</v>
      </c>
      <c r="C37" s="199" t="s">
        <v>163</v>
      </c>
      <c r="D37" s="198"/>
      <c r="E37" s="200">
        <v>38590</v>
      </c>
      <c r="F37" s="201"/>
      <c r="G37" s="200"/>
      <c r="H37" s="201"/>
      <c r="I37" s="200">
        <f>E37</f>
        <v>38590</v>
      </c>
      <c r="J37" s="200">
        <v>38590</v>
      </c>
      <c r="K37" s="202"/>
    </row>
    <row r="38" spans="1:11" ht="35.25" customHeight="1">
      <c r="A38" s="79">
        <v>3</v>
      </c>
      <c r="B38" s="130">
        <v>85446</v>
      </c>
      <c r="C38" s="77" t="s">
        <v>118</v>
      </c>
      <c r="D38" s="102"/>
      <c r="E38" s="72">
        <v>0</v>
      </c>
      <c r="F38" s="73"/>
      <c r="G38" s="72"/>
      <c r="H38" s="73"/>
      <c r="I38" s="72"/>
      <c r="J38" s="72"/>
      <c r="K38" s="74"/>
    </row>
    <row r="39" spans="1:11" ht="27" customHeight="1">
      <c r="A39" s="82"/>
      <c r="B39" s="104"/>
      <c r="C39" s="77" t="s">
        <v>111</v>
      </c>
      <c r="D39" s="83"/>
      <c r="E39" s="205">
        <f>SUM(E40:E41)</f>
        <v>0</v>
      </c>
      <c r="F39" s="81"/>
      <c r="G39" s="81"/>
      <c r="H39" s="81"/>
      <c r="I39" s="72"/>
      <c r="J39" s="81"/>
      <c r="K39" s="103"/>
    </row>
    <row r="40" spans="1:11" ht="27" customHeight="1">
      <c r="A40" s="82">
        <v>4</v>
      </c>
      <c r="B40" s="104">
        <v>85495</v>
      </c>
      <c r="C40" s="87" t="s">
        <v>112</v>
      </c>
      <c r="D40" s="41"/>
      <c r="E40" s="72">
        <v>0</v>
      </c>
      <c r="F40" s="38"/>
      <c r="G40" s="88"/>
      <c r="H40" s="38"/>
      <c r="I40" s="72"/>
      <c r="J40" s="88"/>
      <c r="K40" s="89"/>
    </row>
    <row r="41" spans="1:11" ht="27" customHeight="1" thickBot="1">
      <c r="A41" s="82"/>
      <c r="B41" s="104"/>
      <c r="C41" s="105" t="s">
        <v>119</v>
      </c>
      <c r="D41" s="106"/>
      <c r="E41" s="107"/>
      <c r="F41" s="108"/>
      <c r="G41" s="107"/>
      <c r="H41" s="108"/>
      <c r="I41" s="109"/>
      <c r="J41" s="107"/>
      <c r="K41" s="110"/>
    </row>
    <row r="42" spans="1:11" s="40" customFormat="1" ht="24" customHeight="1" thickBot="1">
      <c r="A42" s="111"/>
      <c r="B42" s="112" t="s">
        <v>120</v>
      </c>
      <c r="C42" s="112"/>
      <c r="D42" s="113"/>
      <c r="E42" s="113">
        <f>E36+E37+E38+E39</f>
        <v>807246</v>
      </c>
      <c r="F42" s="113"/>
      <c r="G42" s="113"/>
      <c r="H42" s="113"/>
      <c r="I42" s="113">
        <f>I36+I37+I38+I39</f>
        <v>807246</v>
      </c>
      <c r="J42" s="113">
        <f>J36+J37+J38+J39</f>
        <v>807246</v>
      </c>
      <c r="K42" s="234">
        <f>K36+K37+K38+K39</f>
        <v>0</v>
      </c>
    </row>
    <row r="43" spans="1:11" ht="30" customHeight="1" thickBot="1">
      <c r="A43" s="257" t="s">
        <v>121</v>
      </c>
      <c r="B43" s="258"/>
      <c r="C43" s="258"/>
      <c r="D43" s="114">
        <f aca="true" t="shared" si="2" ref="D43:K43">D29+D42</f>
        <v>6947</v>
      </c>
      <c r="E43" s="114">
        <f t="shared" si="2"/>
        <v>45014001</v>
      </c>
      <c r="F43" s="114">
        <f t="shared" si="2"/>
        <v>893</v>
      </c>
      <c r="G43" s="114">
        <f t="shared" si="2"/>
        <v>4258379</v>
      </c>
      <c r="H43" s="114">
        <f t="shared" si="2"/>
        <v>7840</v>
      </c>
      <c r="I43" s="114">
        <f t="shared" si="2"/>
        <v>49272380</v>
      </c>
      <c r="J43" s="114">
        <f t="shared" si="2"/>
        <v>31447334</v>
      </c>
      <c r="K43" s="115">
        <f t="shared" si="2"/>
        <v>17825046</v>
      </c>
    </row>
    <row r="44" spans="1:11" ht="7.5" customHeight="1">
      <c r="A44" s="116"/>
      <c r="B44" s="44"/>
      <c r="C44" s="44"/>
      <c r="D44" s="44"/>
      <c r="E44" s="44"/>
      <c r="F44" s="44"/>
      <c r="G44" s="44"/>
      <c r="H44" s="44"/>
      <c r="I44" s="44"/>
      <c r="J44" s="45"/>
      <c r="K44" s="44"/>
    </row>
    <row r="45" spans="1:11" ht="12.75">
      <c r="A45" s="116"/>
      <c r="B45" s="44"/>
      <c r="C45" s="44"/>
      <c r="D45" s="44"/>
      <c r="E45" s="44"/>
      <c r="F45" s="44"/>
      <c r="G45" s="44"/>
      <c r="H45" s="44"/>
      <c r="I45" s="44"/>
      <c r="J45" s="45"/>
      <c r="K45" s="45"/>
    </row>
    <row r="46" spans="1:11" s="122" customFormat="1" ht="18">
      <c r="A46" s="117" t="s">
        <v>122</v>
      </c>
      <c r="B46" s="118" t="s">
        <v>123</v>
      </c>
      <c r="C46" s="119"/>
      <c r="D46" s="119"/>
      <c r="E46" s="120"/>
      <c r="F46" s="120"/>
      <c r="G46" s="120"/>
      <c r="H46" s="120"/>
      <c r="I46" s="121"/>
      <c r="J46" s="121"/>
      <c r="K46" s="121"/>
    </row>
    <row r="47" spans="1:11" ht="12.75">
      <c r="A47" s="116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0" ht="20.25">
      <c r="A48" s="63" t="s">
        <v>124</v>
      </c>
      <c r="B48" s="63" t="s">
        <v>125</v>
      </c>
      <c r="C48" s="63"/>
      <c r="D48" s="63"/>
      <c r="E48" s="63"/>
      <c r="F48" s="63"/>
      <c r="G48" s="63"/>
      <c r="H48" s="63"/>
      <c r="I48" s="63"/>
      <c r="J48" s="65"/>
    </row>
    <row r="49" spans="1:11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5">
      <c r="A50" s="95" t="s">
        <v>104</v>
      </c>
      <c r="B50" s="43" t="s">
        <v>105</v>
      </c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3.5" thickBo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34.5" customHeight="1">
      <c r="A52" s="96">
        <v>1</v>
      </c>
      <c r="B52" s="124">
        <v>80102</v>
      </c>
      <c r="C52" s="125" t="s">
        <v>126</v>
      </c>
      <c r="D52" s="126">
        <v>55</v>
      </c>
      <c r="E52" s="127">
        <v>1085340</v>
      </c>
      <c r="F52" s="128"/>
      <c r="G52" s="127"/>
      <c r="H52" s="128">
        <f>D52+F52</f>
        <v>55</v>
      </c>
      <c r="I52" s="127">
        <f>E52+G52</f>
        <v>1085340</v>
      </c>
      <c r="J52" s="127">
        <v>1085340</v>
      </c>
      <c r="K52" s="129"/>
    </row>
    <row r="53" spans="1:11" ht="33.75" customHeight="1">
      <c r="A53" s="79">
        <v>2</v>
      </c>
      <c r="B53" s="130">
        <v>80111</v>
      </c>
      <c r="C53" s="131" t="s">
        <v>127</v>
      </c>
      <c r="D53" s="132">
        <v>37</v>
      </c>
      <c r="E53" s="133">
        <v>765228</v>
      </c>
      <c r="F53" s="134"/>
      <c r="G53" s="133"/>
      <c r="H53" s="134">
        <f>D53+F53</f>
        <v>37</v>
      </c>
      <c r="I53" s="133">
        <f>E53+G53</f>
        <v>765228</v>
      </c>
      <c r="J53" s="133">
        <v>765228</v>
      </c>
      <c r="K53" s="135"/>
    </row>
    <row r="54" spans="1:11" ht="30.75" customHeight="1">
      <c r="A54" s="79">
        <v>3</v>
      </c>
      <c r="B54" s="130">
        <v>80120</v>
      </c>
      <c r="C54" s="131" t="s">
        <v>128</v>
      </c>
      <c r="D54" s="136">
        <v>2879</v>
      </c>
      <c r="E54" s="133">
        <v>15339524</v>
      </c>
      <c r="F54" s="134">
        <v>686</v>
      </c>
      <c r="G54" s="133">
        <v>1737228</v>
      </c>
      <c r="H54" s="134">
        <f>D54+F54</f>
        <v>3565</v>
      </c>
      <c r="I54" s="133">
        <f aca="true" t="shared" si="3" ref="I54:I63">E54+G54</f>
        <v>17076752</v>
      </c>
      <c r="J54" s="133">
        <v>17076752</v>
      </c>
      <c r="K54" s="135"/>
    </row>
    <row r="55" spans="1:11" ht="30.75" customHeight="1">
      <c r="A55" s="79">
        <v>4</v>
      </c>
      <c r="B55" s="130">
        <v>80123</v>
      </c>
      <c r="C55" s="131" t="s">
        <v>129</v>
      </c>
      <c r="D55" s="136">
        <v>63</v>
      </c>
      <c r="E55" s="133">
        <v>351710</v>
      </c>
      <c r="F55" s="134">
        <v>13</v>
      </c>
      <c r="G55" s="133">
        <v>53703</v>
      </c>
      <c r="H55" s="134">
        <f>D55+F55</f>
        <v>76</v>
      </c>
      <c r="I55" s="133">
        <f t="shared" si="3"/>
        <v>405413</v>
      </c>
      <c r="J55" s="133">
        <v>405413</v>
      </c>
      <c r="K55" s="135"/>
    </row>
    <row r="56" spans="1:11" ht="29.25" customHeight="1">
      <c r="A56" s="79">
        <v>5</v>
      </c>
      <c r="B56" s="130">
        <v>80130</v>
      </c>
      <c r="C56" s="131" t="s">
        <v>130</v>
      </c>
      <c r="D56" s="136">
        <v>2656</v>
      </c>
      <c r="E56" s="133">
        <v>15228485</v>
      </c>
      <c r="F56" s="134">
        <v>1276</v>
      </c>
      <c r="G56" s="133">
        <v>4071038</v>
      </c>
      <c r="H56" s="134">
        <f>D56+F56</f>
        <v>3932</v>
      </c>
      <c r="I56" s="133">
        <f t="shared" si="3"/>
        <v>19299523</v>
      </c>
      <c r="J56" s="133">
        <v>19299523</v>
      </c>
      <c r="K56" s="135"/>
    </row>
    <row r="57" spans="1:11" ht="34.5" customHeight="1">
      <c r="A57" s="79">
        <v>6</v>
      </c>
      <c r="B57" s="130">
        <v>80134</v>
      </c>
      <c r="C57" s="131" t="s">
        <v>131</v>
      </c>
      <c r="D57" s="136">
        <v>65</v>
      </c>
      <c r="E57" s="133">
        <v>671066</v>
      </c>
      <c r="F57" s="134"/>
      <c r="G57" s="133"/>
      <c r="H57" s="134">
        <f>D57+F57</f>
        <v>65</v>
      </c>
      <c r="I57" s="133">
        <f t="shared" si="3"/>
        <v>671066</v>
      </c>
      <c r="J57" s="133">
        <v>671066</v>
      </c>
      <c r="K57" s="135"/>
    </row>
    <row r="58" spans="1:11" ht="32.25" customHeight="1">
      <c r="A58" s="79">
        <v>7</v>
      </c>
      <c r="B58" s="137">
        <v>80140</v>
      </c>
      <c r="C58" s="138" t="s">
        <v>132</v>
      </c>
      <c r="D58" s="136"/>
      <c r="E58" s="133">
        <v>1365818</v>
      </c>
      <c r="F58" s="134"/>
      <c r="G58" s="133"/>
      <c r="H58" s="134"/>
      <c r="I58" s="133">
        <f t="shared" si="3"/>
        <v>1365818</v>
      </c>
      <c r="J58" s="133">
        <v>864068</v>
      </c>
      <c r="K58" s="135">
        <v>501750</v>
      </c>
    </row>
    <row r="59" spans="1:11" ht="27" customHeight="1">
      <c r="A59" s="79">
        <v>8</v>
      </c>
      <c r="B59" s="137">
        <v>80146</v>
      </c>
      <c r="C59" s="131" t="s">
        <v>118</v>
      </c>
      <c r="D59" s="139"/>
      <c r="E59" s="133">
        <v>154434</v>
      </c>
      <c r="F59" s="134"/>
      <c r="G59" s="133"/>
      <c r="H59" s="134"/>
      <c r="I59" s="133">
        <f t="shared" si="3"/>
        <v>154434</v>
      </c>
      <c r="J59" s="133">
        <v>154434</v>
      </c>
      <c r="K59" s="140"/>
    </row>
    <row r="60" spans="1:11" ht="27" customHeight="1">
      <c r="A60" s="79"/>
      <c r="B60" s="137"/>
      <c r="C60" s="131" t="s">
        <v>111</v>
      </c>
      <c r="D60" s="141"/>
      <c r="E60" s="142">
        <f>E61+E62+E63</f>
        <v>380756</v>
      </c>
      <c r="F60" s="142"/>
      <c r="G60" s="142"/>
      <c r="H60" s="142"/>
      <c r="I60" s="46">
        <f t="shared" si="3"/>
        <v>380756</v>
      </c>
      <c r="J60" s="142">
        <f>J61+J62+J63</f>
        <v>360756</v>
      </c>
      <c r="K60" s="143">
        <f>K61+K62+K63</f>
        <v>20000</v>
      </c>
    </row>
    <row r="61" spans="1:11" ht="27" customHeight="1">
      <c r="A61" s="79">
        <v>9</v>
      </c>
      <c r="B61" s="137">
        <v>80195</v>
      </c>
      <c r="C61" s="144" t="s">
        <v>112</v>
      </c>
      <c r="D61" s="145"/>
      <c r="E61" s="146">
        <v>329870</v>
      </c>
      <c r="F61" s="147"/>
      <c r="G61" s="148"/>
      <c r="H61" s="134"/>
      <c r="I61" s="133">
        <f t="shared" si="3"/>
        <v>329870</v>
      </c>
      <c r="J61" s="133">
        <v>329870</v>
      </c>
      <c r="K61" s="149"/>
    </row>
    <row r="62" spans="1:11" ht="27" customHeight="1">
      <c r="A62" s="79"/>
      <c r="B62" s="137"/>
      <c r="C62" s="204" t="s">
        <v>166</v>
      </c>
      <c r="D62" s="145"/>
      <c r="E62" s="150">
        <v>30886</v>
      </c>
      <c r="F62" s="150"/>
      <c r="G62" s="150"/>
      <c r="H62" s="150"/>
      <c r="I62" s="150">
        <f t="shared" si="3"/>
        <v>30886</v>
      </c>
      <c r="J62" s="150">
        <v>30886</v>
      </c>
      <c r="K62" s="149"/>
    </row>
    <row r="63" spans="1:11" ht="27" customHeight="1">
      <c r="A63" s="79"/>
      <c r="B63" s="137"/>
      <c r="C63" s="144" t="s">
        <v>176</v>
      </c>
      <c r="D63" s="145"/>
      <c r="E63" s="150">
        <v>20000</v>
      </c>
      <c r="F63" s="150"/>
      <c r="G63" s="150"/>
      <c r="H63" s="150"/>
      <c r="I63" s="150">
        <f t="shared" si="3"/>
        <v>20000</v>
      </c>
      <c r="J63" s="150"/>
      <c r="K63" s="149">
        <v>20000</v>
      </c>
    </row>
    <row r="64" spans="1:11" s="40" customFormat="1" ht="23.25" customHeight="1">
      <c r="A64" s="151"/>
      <c r="B64" s="50" t="s">
        <v>114</v>
      </c>
      <c r="C64" s="50"/>
      <c r="D64" s="42">
        <f aca="true" t="shared" si="4" ref="D64:K64">D52+D53+D54+D55+D56+D57+D58+D59+D60</f>
        <v>5755</v>
      </c>
      <c r="E64" s="42">
        <f t="shared" si="4"/>
        <v>35342361</v>
      </c>
      <c r="F64" s="42">
        <f t="shared" si="4"/>
        <v>1975</v>
      </c>
      <c r="G64" s="42">
        <f t="shared" si="4"/>
        <v>5861969</v>
      </c>
      <c r="H64" s="42">
        <f t="shared" si="4"/>
        <v>7730</v>
      </c>
      <c r="I64" s="42">
        <f t="shared" si="4"/>
        <v>41204330</v>
      </c>
      <c r="J64" s="42">
        <f t="shared" si="4"/>
        <v>40682580</v>
      </c>
      <c r="K64" s="226">
        <f t="shared" si="4"/>
        <v>521750</v>
      </c>
    </row>
    <row r="65" spans="1:11" ht="6.75" customHeight="1">
      <c r="A65" s="60"/>
      <c r="B65" s="44"/>
      <c r="C65" s="44"/>
      <c r="D65" s="44"/>
      <c r="E65" s="44"/>
      <c r="F65" s="44"/>
      <c r="G65" s="44"/>
      <c r="H65" s="44"/>
      <c r="I65" s="44"/>
      <c r="J65" s="44"/>
      <c r="K65" s="61"/>
    </row>
    <row r="66" spans="1:11" ht="15">
      <c r="A66" s="67" t="s">
        <v>115</v>
      </c>
      <c r="B66" s="43" t="s">
        <v>116</v>
      </c>
      <c r="C66" s="44"/>
      <c r="D66" s="44"/>
      <c r="E66" s="44"/>
      <c r="F66" s="44"/>
      <c r="G66" s="44"/>
      <c r="H66" s="44"/>
      <c r="I66" s="44"/>
      <c r="J66" s="44"/>
      <c r="K66" s="66"/>
    </row>
    <row r="67" spans="1:11" ht="5.25" customHeight="1">
      <c r="A67" s="60"/>
      <c r="B67" s="44"/>
      <c r="C67" s="44"/>
      <c r="D67" s="44"/>
      <c r="E67" s="44"/>
      <c r="F67" s="44"/>
      <c r="G67" s="44"/>
      <c r="H67" s="44"/>
      <c r="I67" s="44"/>
      <c r="J67" s="44"/>
      <c r="K67" s="61"/>
    </row>
    <row r="68" spans="1:11" ht="27" customHeight="1">
      <c r="A68" s="79">
        <v>1</v>
      </c>
      <c r="B68" s="130">
        <v>85406</v>
      </c>
      <c r="C68" s="131" t="s">
        <v>133</v>
      </c>
      <c r="D68" s="152"/>
      <c r="E68" s="133">
        <v>979748</v>
      </c>
      <c r="F68" s="134"/>
      <c r="G68" s="133"/>
      <c r="H68" s="134">
        <f>D68+F68</f>
        <v>0</v>
      </c>
      <c r="I68" s="133">
        <f>E68+G68</f>
        <v>979748</v>
      </c>
      <c r="J68" s="133">
        <v>979748</v>
      </c>
      <c r="K68" s="153"/>
    </row>
    <row r="69" spans="1:11" ht="27" customHeight="1">
      <c r="A69" s="79">
        <v>2</v>
      </c>
      <c r="B69" s="130">
        <v>85410</v>
      </c>
      <c r="C69" s="131" t="s">
        <v>134</v>
      </c>
      <c r="D69" s="154">
        <v>662</v>
      </c>
      <c r="E69" s="133">
        <v>5443584</v>
      </c>
      <c r="F69" s="134">
        <v>70</v>
      </c>
      <c r="G69" s="133">
        <v>289170</v>
      </c>
      <c r="H69" s="134">
        <f>D69+F69</f>
        <v>732</v>
      </c>
      <c r="I69" s="133">
        <f>E69+G69</f>
        <v>5732754</v>
      </c>
      <c r="J69" s="133">
        <v>5732754</v>
      </c>
      <c r="K69" s="153"/>
    </row>
    <row r="70" spans="1:11" ht="27" customHeight="1">
      <c r="A70" s="79"/>
      <c r="B70" s="130">
        <v>85419</v>
      </c>
      <c r="C70" s="155" t="s">
        <v>164</v>
      </c>
      <c r="D70" s="203"/>
      <c r="E70" s="157">
        <v>259960</v>
      </c>
      <c r="F70" s="158"/>
      <c r="G70" s="157"/>
      <c r="H70" s="158"/>
      <c r="I70" s="157">
        <f>E70</f>
        <v>259960</v>
      </c>
      <c r="J70" s="157">
        <v>259960</v>
      </c>
      <c r="K70" s="159"/>
    </row>
    <row r="71" spans="1:11" ht="30" customHeight="1">
      <c r="A71" s="79">
        <v>3</v>
      </c>
      <c r="B71" s="130">
        <v>85446</v>
      </c>
      <c r="C71" s="155" t="s">
        <v>118</v>
      </c>
      <c r="D71" s="156"/>
      <c r="E71" s="157">
        <v>17127</v>
      </c>
      <c r="F71" s="158"/>
      <c r="G71" s="157"/>
      <c r="H71" s="158"/>
      <c r="I71" s="157">
        <f>E71+G71</f>
        <v>17127</v>
      </c>
      <c r="J71" s="157">
        <v>17127</v>
      </c>
      <c r="K71" s="159"/>
    </row>
    <row r="72" spans="1:11" ht="27" customHeight="1">
      <c r="A72" s="82"/>
      <c r="B72" s="160"/>
      <c r="C72" s="131" t="s">
        <v>111</v>
      </c>
      <c r="D72" s="152"/>
      <c r="E72" s="46">
        <f>E73+E74+E75</f>
        <v>47404</v>
      </c>
      <c r="F72" s="46"/>
      <c r="G72" s="46"/>
      <c r="H72" s="46"/>
      <c r="I72" s="46">
        <f>E72+G72</f>
        <v>47404</v>
      </c>
      <c r="J72" s="46">
        <f>J73+J74+J75</f>
        <v>47404</v>
      </c>
      <c r="K72" s="161"/>
    </row>
    <row r="73" spans="1:11" ht="27" customHeight="1">
      <c r="A73" s="82">
        <v>4</v>
      </c>
      <c r="B73" s="160">
        <v>85495</v>
      </c>
      <c r="C73" s="144" t="s">
        <v>112</v>
      </c>
      <c r="D73" s="36"/>
      <c r="E73" s="133">
        <v>43979</v>
      </c>
      <c r="F73" s="37"/>
      <c r="G73" s="150"/>
      <c r="H73" s="134"/>
      <c r="I73" s="133">
        <f>E73+G73</f>
        <v>43979</v>
      </c>
      <c r="J73" s="133">
        <v>43979</v>
      </c>
      <c r="K73" s="149"/>
    </row>
    <row r="74" spans="1:11" ht="27" customHeight="1">
      <c r="A74" s="82"/>
      <c r="B74" s="160"/>
      <c r="C74" s="144" t="s">
        <v>113</v>
      </c>
      <c r="D74" s="36"/>
      <c r="E74" s="150"/>
      <c r="F74" s="37"/>
      <c r="G74" s="150"/>
      <c r="H74" s="134"/>
      <c r="I74" s="133"/>
      <c r="J74" s="150"/>
      <c r="K74" s="149"/>
    </row>
    <row r="75" spans="1:11" ht="27" customHeight="1">
      <c r="A75" s="82"/>
      <c r="B75" s="160"/>
      <c r="C75" s="144" t="s">
        <v>165</v>
      </c>
      <c r="D75" s="156"/>
      <c r="E75" s="162">
        <v>3425</v>
      </c>
      <c r="F75" s="163"/>
      <c r="G75" s="162"/>
      <c r="H75" s="163"/>
      <c r="I75" s="157">
        <f>E75</f>
        <v>3425</v>
      </c>
      <c r="J75" s="162">
        <v>3425</v>
      </c>
      <c r="K75" s="164"/>
    </row>
    <row r="76" spans="1:11" s="40" customFormat="1" ht="24" customHeight="1">
      <c r="A76" s="151"/>
      <c r="B76" s="50" t="s">
        <v>120</v>
      </c>
      <c r="C76" s="50"/>
      <c r="D76" s="42">
        <f>D68+D69+D71+D72</f>
        <v>662</v>
      </c>
      <c r="E76" s="42">
        <f>E68+E69+E70+E71+E72</f>
        <v>6747823</v>
      </c>
      <c r="F76" s="42">
        <f>F68+F69+F71+F72</f>
        <v>70</v>
      </c>
      <c r="G76" s="42">
        <f>G68+G69+G71+G72</f>
        <v>289170</v>
      </c>
      <c r="H76" s="42">
        <f>H68+H69+H71+H72</f>
        <v>732</v>
      </c>
      <c r="I76" s="42">
        <f>I68+I69+I70+I71+I72</f>
        <v>7036993</v>
      </c>
      <c r="J76" s="42">
        <f>J68+J69+J70+J71+J72</f>
        <v>7036993</v>
      </c>
      <c r="K76" s="226">
        <f>K68+K69+K70+K71+K72</f>
        <v>0</v>
      </c>
    </row>
    <row r="77" spans="1:11" s="122" customFormat="1" ht="30" customHeight="1">
      <c r="A77" s="259" t="s">
        <v>135</v>
      </c>
      <c r="B77" s="260"/>
      <c r="C77" s="260"/>
      <c r="D77" s="165">
        <f>D64</f>
        <v>5755</v>
      </c>
      <c r="E77" s="165">
        <f>E64+E76</f>
        <v>42090184</v>
      </c>
      <c r="F77" s="165">
        <f>F64</f>
        <v>1975</v>
      </c>
      <c r="G77" s="165">
        <f>G64+G76</f>
        <v>6151139</v>
      </c>
      <c r="H77" s="165">
        <f>H64</f>
        <v>7730</v>
      </c>
      <c r="I77" s="165">
        <f>I64+I76</f>
        <v>48241323</v>
      </c>
      <c r="J77" s="165">
        <f>J64+J76</f>
        <v>47719573</v>
      </c>
      <c r="K77" s="227">
        <f>K64+K76</f>
        <v>521750</v>
      </c>
    </row>
    <row r="78" spans="1:11" s="122" customFormat="1" ht="15.75" customHeight="1">
      <c r="A78" s="166"/>
      <c r="B78" s="167"/>
      <c r="C78" s="167"/>
      <c r="D78" s="168"/>
      <c r="E78" s="168"/>
      <c r="F78" s="168"/>
      <c r="G78" s="168"/>
      <c r="H78" s="168"/>
      <c r="I78" s="168"/>
      <c r="J78" s="168"/>
      <c r="K78" s="169"/>
    </row>
    <row r="79" spans="1:11" s="122" customFormat="1" ht="18">
      <c r="A79" s="170" t="s">
        <v>122</v>
      </c>
      <c r="B79" s="171" t="s">
        <v>136</v>
      </c>
      <c r="C79" s="172"/>
      <c r="D79" s="172"/>
      <c r="E79" s="172"/>
      <c r="F79" s="172"/>
      <c r="G79" s="172"/>
      <c r="H79" s="172"/>
      <c r="I79" s="173"/>
      <c r="J79" s="173">
        <v>677167</v>
      </c>
      <c r="K79" s="174"/>
    </row>
    <row r="80" spans="1:11" ht="15" customHeight="1" thickBot="1">
      <c r="A80" s="175"/>
      <c r="B80" s="176"/>
      <c r="C80" s="176"/>
      <c r="D80" s="176"/>
      <c r="E80" s="45"/>
      <c r="F80" s="45"/>
      <c r="G80" s="45"/>
      <c r="H80" s="45"/>
      <c r="I80" s="45"/>
      <c r="J80" s="45"/>
      <c r="K80" s="66"/>
    </row>
    <row r="81" spans="1:11" ht="27" customHeight="1" thickBot="1">
      <c r="A81" s="251" t="s">
        <v>137</v>
      </c>
      <c r="B81" s="252"/>
      <c r="C81" s="252"/>
      <c r="D81" s="177">
        <f aca="true" t="shared" si="5" ref="D81:K81">D43+D77</f>
        <v>12702</v>
      </c>
      <c r="E81" s="177">
        <f t="shared" si="5"/>
        <v>87104185</v>
      </c>
      <c r="F81" s="177">
        <f t="shared" si="5"/>
        <v>2868</v>
      </c>
      <c r="G81" s="177">
        <f t="shared" si="5"/>
        <v>10409518</v>
      </c>
      <c r="H81" s="177">
        <f t="shared" si="5"/>
        <v>15570</v>
      </c>
      <c r="I81" s="177">
        <f>I43+I77+I79</f>
        <v>97513703</v>
      </c>
      <c r="J81" s="177">
        <f>J43+J77+J79</f>
        <v>79844074</v>
      </c>
      <c r="K81" s="178">
        <f t="shared" si="5"/>
        <v>18346796</v>
      </c>
    </row>
    <row r="82" spans="10:11" ht="24" customHeight="1">
      <c r="J82" s="179"/>
      <c r="K82" s="39"/>
    </row>
    <row r="83" spans="1:11" ht="24.75" customHeight="1">
      <c r="A83" s="180"/>
      <c r="B83" s="122"/>
      <c r="C83" s="122"/>
      <c r="D83" s="122"/>
      <c r="E83" s="123"/>
      <c r="F83" s="123"/>
      <c r="G83" s="123"/>
      <c r="H83" s="123"/>
      <c r="I83" s="123"/>
      <c r="J83" s="123"/>
      <c r="K83" s="123"/>
    </row>
    <row r="84" spans="5:11" ht="12.75">
      <c r="E84" s="39"/>
      <c r="F84" s="39"/>
      <c r="G84" s="39"/>
      <c r="H84" s="39"/>
      <c r="I84" s="39"/>
      <c r="J84" s="39"/>
      <c r="K84" s="39"/>
    </row>
    <row r="85" ht="12.75">
      <c r="I85" s="39"/>
    </row>
    <row r="86" ht="12.75">
      <c r="K86" s="39"/>
    </row>
    <row r="87" ht="12.75">
      <c r="K87" s="48"/>
    </row>
    <row r="88" ht="12.75">
      <c r="I88" s="39"/>
    </row>
    <row r="90" ht="12.75">
      <c r="I90" s="39"/>
    </row>
  </sheetData>
  <mergeCells count="19">
    <mergeCell ref="J1:L1"/>
    <mergeCell ref="J2:L2"/>
    <mergeCell ref="J3:L3"/>
    <mergeCell ref="J4:L4"/>
    <mergeCell ref="A81:C81"/>
    <mergeCell ref="K10:K11"/>
    <mergeCell ref="B29:C29"/>
    <mergeCell ref="A43:C43"/>
    <mergeCell ref="A77:C77"/>
    <mergeCell ref="A6:K6"/>
    <mergeCell ref="A7:K7"/>
    <mergeCell ref="A9:A11"/>
    <mergeCell ref="B9:B11"/>
    <mergeCell ref="C9:C11"/>
    <mergeCell ref="D9:E10"/>
    <mergeCell ref="F9:G10"/>
    <mergeCell ref="H9:I10"/>
    <mergeCell ref="J9:K9"/>
    <mergeCell ref="J10:J11"/>
  </mergeCells>
  <printOptions/>
  <pageMargins left="0" right="0" top="0.3937007874015748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I1" sqref="I1:K4"/>
    </sheetView>
  </sheetViews>
  <sheetFormatPr defaultColWidth="9.00390625" defaultRowHeight="12.75"/>
  <cols>
    <col min="2" max="2" width="5.00390625" style="0" customWidth="1"/>
    <col min="3" max="3" width="43.25390625" style="0" customWidth="1"/>
    <col min="5" max="5" width="13.875" style="0" customWidth="1"/>
    <col min="7" max="7" width="9.375" style="0" customWidth="1"/>
  </cols>
  <sheetData>
    <row r="1" spans="9:11" ht="12.75" customHeight="1">
      <c r="I1" s="261" t="s">
        <v>188</v>
      </c>
      <c r="J1" s="261"/>
      <c r="K1" s="261"/>
    </row>
    <row r="2" spans="9:11" ht="12.75" customHeight="1">
      <c r="I2" s="261" t="s">
        <v>179</v>
      </c>
      <c r="J2" s="261"/>
      <c r="K2" s="261"/>
    </row>
    <row r="3" spans="9:11" ht="12.75" customHeight="1">
      <c r="I3" s="261" t="s">
        <v>8</v>
      </c>
      <c r="J3" s="261"/>
      <c r="K3" s="261"/>
    </row>
    <row r="4" spans="9:11" ht="12.75" customHeight="1">
      <c r="I4" s="261" t="s">
        <v>180</v>
      </c>
      <c r="J4" s="261"/>
      <c r="K4" s="261"/>
    </row>
    <row r="6" spans="1:13" ht="12.75" customHeight="1">
      <c r="A6" s="262" t="s">
        <v>74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3"/>
    </row>
    <row r="7" spans="1:13" ht="12.75" customHeight="1">
      <c r="A7" s="263" t="s">
        <v>157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6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268" t="s">
        <v>0</v>
      </c>
      <c r="D10" s="268" t="s">
        <v>7</v>
      </c>
      <c r="E10" s="266" t="s">
        <v>32</v>
      </c>
      <c r="F10" s="267"/>
    </row>
    <row r="11" spans="3:6" ht="33.75">
      <c r="C11" s="269"/>
      <c r="D11" s="269"/>
      <c r="E11" s="4" t="s">
        <v>148</v>
      </c>
      <c r="F11" s="4" t="s">
        <v>147</v>
      </c>
    </row>
    <row r="12" spans="3:6" ht="12.75">
      <c r="C12" s="14" t="s">
        <v>39</v>
      </c>
      <c r="D12" s="16" t="s">
        <v>40</v>
      </c>
      <c r="E12" s="5">
        <v>600</v>
      </c>
      <c r="F12" s="5">
        <v>850</v>
      </c>
    </row>
    <row r="13" spans="3:8" ht="12.75">
      <c r="C13" s="14" t="s">
        <v>41</v>
      </c>
      <c r="D13" s="16" t="s">
        <v>42</v>
      </c>
      <c r="E13" s="5">
        <v>407521</v>
      </c>
      <c r="F13" s="5">
        <v>454248</v>
      </c>
      <c r="G13" s="22"/>
      <c r="H13" s="22"/>
    </row>
    <row r="14" spans="3:6" ht="12.75">
      <c r="C14" s="14" t="s">
        <v>43</v>
      </c>
      <c r="D14" s="16" t="s">
        <v>44</v>
      </c>
      <c r="E14" s="5">
        <v>26413</v>
      </c>
      <c r="F14" s="5">
        <v>33063</v>
      </c>
    </row>
    <row r="15" spans="3:6" ht="12.75">
      <c r="C15" s="14" t="s">
        <v>45</v>
      </c>
      <c r="D15" s="16" t="s">
        <v>46</v>
      </c>
      <c r="E15" s="5">
        <v>64439</v>
      </c>
      <c r="F15" s="5">
        <v>73039</v>
      </c>
    </row>
    <row r="16" spans="3:6" ht="12.75">
      <c r="C16" s="14" t="s">
        <v>47</v>
      </c>
      <c r="D16" s="16" t="s">
        <v>48</v>
      </c>
      <c r="E16" s="5">
        <v>10446</v>
      </c>
      <c r="F16" s="5">
        <v>11851</v>
      </c>
    </row>
    <row r="17" spans="3:6" ht="12.75">
      <c r="C17" s="14" t="s">
        <v>49</v>
      </c>
      <c r="D17" s="18">
        <v>4170</v>
      </c>
      <c r="E17" s="11">
        <v>1800</v>
      </c>
      <c r="F17" s="11">
        <v>1000</v>
      </c>
    </row>
    <row r="18" spans="3:6" ht="12.75">
      <c r="C18" s="17" t="s">
        <v>50</v>
      </c>
      <c r="D18" s="18">
        <v>4210</v>
      </c>
      <c r="E18" s="11">
        <v>1700</v>
      </c>
      <c r="F18" s="11">
        <v>5900</v>
      </c>
    </row>
    <row r="19" spans="3:6" ht="18.75" customHeight="1">
      <c r="C19" s="14" t="s">
        <v>51</v>
      </c>
      <c r="D19" s="18">
        <v>4240</v>
      </c>
      <c r="E19" s="11"/>
      <c r="F19" s="11">
        <v>600</v>
      </c>
    </row>
    <row r="20" spans="3:6" ht="12.75">
      <c r="C20" s="14" t="s">
        <v>52</v>
      </c>
      <c r="D20" s="18">
        <v>4260</v>
      </c>
      <c r="E20" s="11">
        <v>7087</v>
      </c>
      <c r="F20" s="11">
        <v>18600</v>
      </c>
    </row>
    <row r="21" spans="3:6" ht="12.75">
      <c r="C21" s="14" t="s">
        <v>53</v>
      </c>
      <c r="D21" s="18">
        <v>4270</v>
      </c>
      <c r="E21" s="11">
        <v>26200</v>
      </c>
      <c r="F21" s="11">
        <v>31000</v>
      </c>
    </row>
    <row r="22" spans="3:6" ht="12.75">
      <c r="C22" s="14" t="s">
        <v>54</v>
      </c>
      <c r="D22" s="18">
        <v>4280</v>
      </c>
      <c r="E22" s="11">
        <v>600</v>
      </c>
      <c r="F22" s="11">
        <v>900</v>
      </c>
    </row>
    <row r="23" spans="3:6" ht="12.75">
      <c r="C23" s="14" t="s">
        <v>55</v>
      </c>
      <c r="D23" s="18">
        <v>4300</v>
      </c>
      <c r="E23" s="11">
        <v>8928</v>
      </c>
      <c r="F23" s="11">
        <v>13400</v>
      </c>
    </row>
    <row r="24" spans="3:6" ht="12.75">
      <c r="C24" s="14" t="s">
        <v>56</v>
      </c>
      <c r="D24" s="18">
        <v>4350</v>
      </c>
      <c r="E24" s="11">
        <v>100</v>
      </c>
      <c r="F24" s="11">
        <v>200</v>
      </c>
    </row>
    <row r="25" spans="3:6" ht="25.5">
      <c r="C25" s="14" t="s">
        <v>57</v>
      </c>
      <c r="D25" s="18">
        <v>4360</v>
      </c>
      <c r="E25" s="11"/>
      <c r="F25" s="11"/>
    </row>
    <row r="26" spans="3:6" ht="25.5">
      <c r="C26" s="14" t="s">
        <v>58</v>
      </c>
      <c r="D26" s="18">
        <v>4370</v>
      </c>
      <c r="E26" s="11">
        <v>300</v>
      </c>
      <c r="F26" s="11">
        <v>600</v>
      </c>
    </row>
    <row r="27" spans="3:6" ht="25.5">
      <c r="C27" s="14" t="s">
        <v>65</v>
      </c>
      <c r="D27" s="18">
        <v>4390</v>
      </c>
      <c r="E27" s="11"/>
      <c r="F27" s="11"/>
    </row>
    <row r="28" spans="3:6" ht="12.75">
      <c r="C28" s="14" t="s">
        <v>59</v>
      </c>
      <c r="D28" s="18">
        <v>4410</v>
      </c>
      <c r="E28" s="11">
        <v>486</v>
      </c>
      <c r="F28" s="11">
        <v>500</v>
      </c>
    </row>
    <row r="29" spans="3:6" ht="12.75">
      <c r="C29" s="14" t="s">
        <v>64</v>
      </c>
      <c r="D29" s="18">
        <v>4430</v>
      </c>
      <c r="E29" s="11"/>
      <c r="F29" s="11"/>
    </row>
    <row r="30" spans="3:6" ht="12.75">
      <c r="C30" s="14" t="s">
        <v>60</v>
      </c>
      <c r="D30" s="18">
        <v>4440</v>
      </c>
      <c r="E30" s="11">
        <v>20405</v>
      </c>
      <c r="F30" s="11">
        <v>23015</v>
      </c>
    </row>
    <row r="31" spans="3:6" ht="25.5">
      <c r="C31" s="14" t="s">
        <v>61</v>
      </c>
      <c r="D31" s="18">
        <v>4700</v>
      </c>
      <c r="E31" s="11">
        <v>300</v>
      </c>
      <c r="F31" s="11">
        <v>500</v>
      </c>
    </row>
    <row r="32" spans="3:6" ht="25.5">
      <c r="C32" s="14" t="s">
        <v>62</v>
      </c>
      <c r="D32" s="18">
        <v>4740</v>
      </c>
      <c r="E32" s="11">
        <v>300</v>
      </c>
      <c r="F32" s="11">
        <v>200</v>
      </c>
    </row>
    <row r="33" spans="3:6" ht="25.5">
      <c r="C33" s="14" t="s">
        <v>63</v>
      </c>
      <c r="D33" s="18">
        <v>4750</v>
      </c>
      <c r="E33" s="11">
        <v>500</v>
      </c>
      <c r="F33" s="11">
        <v>1600</v>
      </c>
    </row>
    <row r="34" spans="3:6" ht="15.75" customHeight="1">
      <c r="C34" s="270" t="s">
        <v>79</v>
      </c>
      <c r="D34" s="271"/>
      <c r="E34" s="19">
        <f>SUM(E12:E33)</f>
        <v>578125</v>
      </c>
      <c r="F34" s="19">
        <f>SUM(F12:F33)</f>
        <v>671066</v>
      </c>
    </row>
  </sheetData>
  <mergeCells count="10">
    <mergeCell ref="C34:D34"/>
    <mergeCell ref="I1:K1"/>
    <mergeCell ref="I2:K2"/>
    <mergeCell ref="I3:K3"/>
    <mergeCell ref="I4:K4"/>
    <mergeCell ref="A6:L6"/>
    <mergeCell ref="A7:L7"/>
    <mergeCell ref="C10:C11"/>
    <mergeCell ref="D10:D11"/>
    <mergeCell ref="E10:F10"/>
  </mergeCells>
  <printOptions horizontalCentered="1"/>
  <pageMargins left="0.1968503937007874" right="0.1968503937007874" top="0.5905511811023623" bottom="0.984251968503937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I1" sqref="I1:K4"/>
    </sheetView>
  </sheetViews>
  <sheetFormatPr defaultColWidth="9.00390625" defaultRowHeight="12.75"/>
  <cols>
    <col min="3" max="3" width="46.00390625" style="0" customWidth="1"/>
    <col min="5" max="5" width="12.25390625" style="0" customWidth="1"/>
    <col min="6" max="6" width="9.875" style="0" customWidth="1"/>
  </cols>
  <sheetData>
    <row r="1" spans="9:11" ht="12.75" customHeight="1">
      <c r="I1" s="261" t="s">
        <v>189</v>
      </c>
      <c r="J1" s="261"/>
      <c r="K1" s="261"/>
    </row>
    <row r="2" spans="9:11" ht="12.75" customHeight="1">
      <c r="I2" s="261" t="s">
        <v>179</v>
      </c>
      <c r="J2" s="261"/>
      <c r="K2" s="261"/>
    </row>
    <row r="3" spans="9:11" ht="12.75" customHeight="1">
      <c r="I3" s="261" t="s">
        <v>8</v>
      </c>
      <c r="J3" s="261"/>
      <c r="K3" s="261"/>
    </row>
    <row r="4" spans="9:11" ht="12.75" customHeight="1">
      <c r="I4" s="261" t="s">
        <v>180</v>
      </c>
      <c r="J4" s="261"/>
      <c r="K4" s="261"/>
    </row>
    <row r="6" spans="1:12" ht="15.75">
      <c r="A6" s="262" t="s">
        <v>75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3"/>
    </row>
    <row r="7" spans="1:12" ht="15.75">
      <c r="A7" s="263" t="s">
        <v>158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6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268" t="s">
        <v>0</v>
      </c>
      <c r="D10" s="268" t="s">
        <v>7</v>
      </c>
      <c r="E10" s="266" t="s">
        <v>30</v>
      </c>
      <c r="F10" s="267"/>
    </row>
    <row r="11" spans="3:6" ht="33.75">
      <c r="C11" s="269"/>
      <c r="D11" s="269"/>
      <c r="E11" s="4" t="s">
        <v>170</v>
      </c>
      <c r="F11" s="4" t="s">
        <v>147</v>
      </c>
    </row>
    <row r="12" spans="3:6" ht="12.75">
      <c r="C12" s="14" t="s">
        <v>39</v>
      </c>
      <c r="D12" s="16" t="s">
        <v>40</v>
      </c>
      <c r="E12" s="5">
        <v>0</v>
      </c>
      <c r="F12" s="5"/>
    </row>
    <row r="13" spans="3:6" ht="12.75">
      <c r="C13" s="14" t="s">
        <v>41</v>
      </c>
      <c r="D13" s="16" t="s">
        <v>42</v>
      </c>
      <c r="E13" s="5">
        <v>1228437</v>
      </c>
      <c r="F13" s="5">
        <v>811597</v>
      </c>
    </row>
    <row r="14" spans="3:6" ht="12.75">
      <c r="C14" s="14" t="s">
        <v>43</v>
      </c>
      <c r="D14" s="16" t="s">
        <v>44</v>
      </c>
      <c r="E14" s="5">
        <v>97943</v>
      </c>
      <c r="F14" s="5">
        <v>100190</v>
      </c>
    </row>
    <row r="15" spans="3:6" ht="12.75">
      <c r="C15" s="14" t="s">
        <v>45</v>
      </c>
      <c r="D15" s="16" t="s">
        <v>46</v>
      </c>
      <c r="E15" s="5">
        <v>208022</v>
      </c>
      <c r="F15" s="5">
        <v>146490</v>
      </c>
    </row>
    <row r="16" spans="3:6" ht="12.75">
      <c r="C16" s="14" t="s">
        <v>47</v>
      </c>
      <c r="D16" s="16" t="s">
        <v>48</v>
      </c>
      <c r="E16" s="5">
        <v>32966</v>
      </c>
      <c r="F16" s="5">
        <v>23627</v>
      </c>
    </row>
    <row r="17" spans="3:6" ht="12.75">
      <c r="C17" s="14" t="s">
        <v>84</v>
      </c>
      <c r="D17" s="16" t="s">
        <v>80</v>
      </c>
      <c r="E17" s="5"/>
      <c r="F17" s="5"/>
    </row>
    <row r="18" spans="3:6" ht="12.75">
      <c r="C18" s="14" t="s">
        <v>49</v>
      </c>
      <c r="D18" s="18">
        <v>4170</v>
      </c>
      <c r="E18" s="11">
        <v>138345</v>
      </c>
      <c r="F18" s="11">
        <v>100000</v>
      </c>
    </row>
    <row r="19" spans="3:6" ht="12.75">
      <c r="C19" s="17" t="s">
        <v>50</v>
      </c>
      <c r="D19" s="18">
        <v>4210</v>
      </c>
      <c r="E19" s="11">
        <v>72520</v>
      </c>
      <c r="F19" s="11">
        <v>45000</v>
      </c>
    </row>
    <row r="20" spans="3:6" ht="12.75">
      <c r="C20" s="14" t="s">
        <v>51</v>
      </c>
      <c r="D20" s="18">
        <v>4240</v>
      </c>
      <c r="E20" s="11">
        <v>27686</v>
      </c>
      <c r="F20" s="11">
        <v>3500</v>
      </c>
    </row>
    <row r="21" spans="3:6" ht="12.75">
      <c r="C21" s="14" t="s">
        <v>52</v>
      </c>
      <c r="D21" s="18">
        <v>4260</v>
      </c>
      <c r="E21" s="11">
        <v>71737</v>
      </c>
      <c r="F21" s="11">
        <v>54000</v>
      </c>
    </row>
    <row r="22" spans="3:6" ht="12.75">
      <c r="C22" s="14" t="s">
        <v>53</v>
      </c>
      <c r="D22" s="18">
        <v>4270</v>
      </c>
      <c r="E22" s="11">
        <v>2150</v>
      </c>
      <c r="F22" s="11">
        <v>1900</v>
      </c>
    </row>
    <row r="23" spans="3:6" ht="12.75">
      <c r="C23" s="14" t="s">
        <v>54</v>
      </c>
      <c r="D23" s="18">
        <v>4280</v>
      </c>
      <c r="E23" s="11">
        <v>2500</v>
      </c>
      <c r="F23" s="11">
        <v>1000</v>
      </c>
    </row>
    <row r="24" spans="3:6" ht="12.75">
      <c r="C24" s="14" t="s">
        <v>55</v>
      </c>
      <c r="D24" s="18">
        <v>4300</v>
      </c>
      <c r="E24" s="11">
        <v>23779</v>
      </c>
      <c r="F24" s="11">
        <v>23400</v>
      </c>
    </row>
    <row r="25" spans="3:6" ht="12.75">
      <c r="C25" s="14" t="s">
        <v>56</v>
      </c>
      <c r="D25" s="18">
        <v>4350</v>
      </c>
      <c r="E25" s="11">
        <v>500</v>
      </c>
      <c r="F25" s="11">
        <v>600</v>
      </c>
    </row>
    <row r="26" spans="3:6" ht="25.5">
      <c r="C26" s="14" t="s">
        <v>57</v>
      </c>
      <c r="D26" s="18">
        <v>4360</v>
      </c>
      <c r="E26" s="11"/>
      <c r="F26" s="11"/>
    </row>
    <row r="27" spans="3:6" ht="25.5">
      <c r="C27" s="14" t="s">
        <v>58</v>
      </c>
      <c r="D27" s="18">
        <v>4370</v>
      </c>
      <c r="E27" s="11">
        <v>3800</v>
      </c>
      <c r="F27" s="11">
        <v>3600</v>
      </c>
    </row>
    <row r="28" spans="3:6" ht="25.5">
      <c r="C28" s="14" t="s">
        <v>65</v>
      </c>
      <c r="D28" s="18">
        <v>4390</v>
      </c>
      <c r="E28" s="11"/>
      <c r="F28" s="11"/>
    </row>
    <row r="29" spans="3:6" ht="12.75">
      <c r="C29" s="14" t="s">
        <v>59</v>
      </c>
      <c r="D29" s="18">
        <v>4410</v>
      </c>
      <c r="E29" s="11">
        <v>1500</v>
      </c>
      <c r="F29" s="11">
        <v>300</v>
      </c>
    </row>
    <row r="30" spans="3:6" ht="12.75">
      <c r="C30" s="14" t="s">
        <v>64</v>
      </c>
      <c r="D30" s="18">
        <v>4430</v>
      </c>
      <c r="E30" s="11"/>
      <c r="F30" s="11"/>
    </row>
    <row r="31" spans="3:6" ht="12.75">
      <c r="C31" s="14" t="s">
        <v>60</v>
      </c>
      <c r="D31" s="18">
        <v>4440</v>
      </c>
      <c r="E31" s="11">
        <v>80600</v>
      </c>
      <c r="F31" s="11">
        <v>48359</v>
      </c>
    </row>
    <row r="32" spans="3:6" ht="25.5">
      <c r="C32" s="14" t="s">
        <v>61</v>
      </c>
      <c r="D32" s="18">
        <v>4700</v>
      </c>
      <c r="E32" s="11"/>
      <c r="F32" s="11"/>
    </row>
    <row r="33" spans="3:6" ht="25.5">
      <c r="C33" s="14" t="s">
        <v>62</v>
      </c>
      <c r="D33" s="18">
        <v>4740</v>
      </c>
      <c r="E33" s="11">
        <v>710</v>
      </c>
      <c r="F33" s="11">
        <v>900</v>
      </c>
    </row>
    <row r="34" spans="3:6" ht="25.5">
      <c r="C34" s="14" t="s">
        <v>63</v>
      </c>
      <c r="D34" s="18">
        <v>4750</v>
      </c>
      <c r="E34" s="11"/>
      <c r="F34" s="11">
        <v>1355</v>
      </c>
    </row>
    <row r="35" spans="3:6" ht="12.75">
      <c r="C35" s="189" t="s">
        <v>142</v>
      </c>
      <c r="D35" s="193">
        <v>6060</v>
      </c>
      <c r="E35" s="11"/>
      <c r="F35" s="11"/>
    </row>
    <row r="36" spans="3:6" ht="17.25" customHeight="1">
      <c r="C36" s="288" t="s">
        <v>79</v>
      </c>
      <c r="D36" s="289"/>
      <c r="E36" s="217">
        <f>SUM(E12:E35)</f>
        <v>1993195</v>
      </c>
      <c r="F36" s="19">
        <f>SUM(F12:F34)</f>
        <v>1365818</v>
      </c>
    </row>
  </sheetData>
  <mergeCells count="10">
    <mergeCell ref="C36:D36"/>
    <mergeCell ref="I1:K1"/>
    <mergeCell ref="I2:K2"/>
    <mergeCell ref="I3:K3"/>
    <mergeCell ref="I4:K4"/>
    <mergeCell ref="C10:C11"/>
    <mergeCell ref="D10:D11"/>
    <mergeCell ref="E10:F10"/>
    <mergeCell ref="A6:K6"/>
    <mergeCell ref="A7:K7"/>
  </mergeCells>
  <printOptions/>
  <pageMargins left="0.1968503937007874" right="0.1968503937007874" top="0.5905511811023623" bottom="0.984251968503937" header="0" footer="0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9"/>
  <sheetViews>
    <sheetView zoomScale="110" zoomScaleNormal="110" workbookViewId="0" topLeftCell="K1">
      <selection activeCell="T1" sqref="T1:V4"/>
    </sheetView>
  </sheetViews>
  <sheetFormatPr defaultColWidth="9.00390625" defaultRowHeight="12.75"/>
  <cols>
    <col min="1" max="1" width="32.25390625" style="0" customWidth="1"/>
    <col min="2" max="2" width="4.75390625" style="0" customWidth="1"/>
    <col min="3" max="3" width="12.25390625" style="0" customWidth="1"/>
    <col min="5" max="5" width="12.25390625" style="0" customWidth="1"/>
    <col min="7" max="7" width="12.25390625" style="0" customWidth="1"/>
    <col min="9" max="9" width="12.25390625" style="0" customWidth="1"/>
    <col min="11" max="11" width="12.25390625" style="0" customWidth="1"/>
    <col min="13" max="13" width="12.25390625" style="0" customWidth="1"/>
    <col min="15" max="15" width="12.25390625" style="0" customWidth="1"/>
    <col min="17" max="17" width="12.25390625" style="0" customWidth="1"/>
    <col min="19" max="19" width="12.25390625" style="0" customWidth="1"/>
    <col min="21" max="21" width="12.25390625" style="0" customWidth="1"/>
  </cols>
  <sheetData>
    <row r="1" spans="15:22" ht="12.75" customHeight="1">
      <c r="O1" s="7"/>
      <c r="P1" s="7"/>
      <c r="Q1" s="7"/>
      <c r="R1" s="7"/>
      <c r="S1" s="7"/>
      <c r="T1" s="261" t="s">
        <v>190</v>
      </c>
      <c r="U1" s="261"/>
      <c r="V1" s="261"/>
    </row>
    <row r="2" spans="15:22" ht="12.75" customHeight="1">
      <c r="O2" s="7"/>
      <c r="P2" s="7"/>
      <c r="Q2" s="7"/>
      <c r="R2" s="7"/>
      <c r="S2" s="7"/>
      <c r="T2" s="261" t="s">
        <v>179</v>
      </c>
      <c r="U2" s="261"/>
      <c r="V2" s="261"/>
    </row>
    <row r="3" spans="15:22" ht="12.75" customHeight="1">
      <c r="O3" s="7"/>
      <c r="P3" s="7"/>
      <c r="Q3" s="7"/>
      <c r="R3" s="7"/>
      <c r="S3" s="7"/>
      <c r="T3" s="261" t="s">
        <v>8</v>
      </c>
      <c r="U3" s="261"/>
      <c r="V3" s="261"/>
    </row>
    <row r="4" spans="15:22" ht="12.75" customHeight="1">
      <c r="O4" s="7"/>
      <c r="P4" s="7"/>
      <c r="Q4" s="7"/>
      <c r="R4" s="7"/>
      <c r="S4" s="7"/>
      <c r="T4" s="261" t="s">
        <v>180</v>
      </c>
      <c r="U4" s="261"/>
      <c r="V4" s="261"/>
    </row>
    <row r="6" spans="1:22" ht="15.75">
      <c r="A6" s="262" t="s">
        <v>82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</row>
    <row r="7" spans="1:22" ht="15.75">
      <c r="A7" s="263" t="s">
        <v>159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</row>
    <row r="8" spans="1:2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1"/>
    </row>
    <row r="9" spans="1:22" ht="15.75">
      <c r="A9" s="274" t="s">
        <v>0</v>
      </c>
      <c r="B9" s="274" t="s">
        <v>7</v>
      </c>
      <c r="C9" s="274" t="s">
        <v>33</v>
      </c>
      <c r="D9" s="274"/>
      <c r="E9" s="274" t="s">
        <v>1</v>
      </c>
      <c r="F9" s="274"/>
      <c r="G9" s="274" t="s">
        <v>2</v>
      </c>
      <c r="H9" s="274"/>
      <c r="I9" s="274" t="s">
        <v>3</v>
      </c>
      <c r="J9" s="274"/>
      <c r="K9" s="274" t="s">
        <v>4</v>
      </c>
      <c r="L9" s="274"/>
      <c r="M9" s="274" t="s">
        <v>5</v>
      </c>
      <c r="N9" s="274"/>
      <c r="O9" s="266" t="s">
        <v>18</v>
      </c>
      <c r="P9" s="267"/>
      <c r="Q9" s="266" t="s">
        <v>20</v>
      </c>
      <c r="R9" s="267"/>
      <c r="S9" s="266" t="s">
        <v>85</v>
      </c>
      <c r="T9" s="267"/>
      <c r="U9" s="274" t="s">
        <v>6</v>
      </c>
      <c r="V9" s="274"/>
    </row>
    <row r="10" spans="1:22" ht="33.75">
      <c r="A10" s="274"/>
      <c r="B10" s="274"/>
      <c r="C10" s="4" t="s">
        <v>148</v>
      </c>
      <c r="D10" s="4" t="s">
        <v>147</v>
      </c>
      <c r="E10" s="4" t="s">
        <v>148</v>
      </c>
      <c r="F10" s="4" t="s">
        <v>147</v>
      </c>
      <c r="G10" s="4" t="s">
        <v>148</v>
      </c>
      <c r="H10" s="4" t="s">
        <v>147</v>
      </c>
      <c r="I10" s="4" t="s">
        <v>148</v>
      </c>
      <c r="J10" s="4" t="s">
        <v>147</v>
      </c>
      <c r="K10" s="4" t="s">
        <v>148</v>
      </c>
      <c r="L10" s="4" t="s">
        <v>147</v>
      </c>
      <c r="M10" s="4" t="s">
        <v>148</v>
      </c>
      <c r="N10" s="4" t="s">
        <v>147</v>
      </c>
      <c r="O10" s="4" t="s">
        <v>148</v>
      </c>
      <c r="P10" s="4" t="s">
        <v>147</v>
      </c>
      <c r="Q10" s="4" t="s">
        <v>148</v>
      </c>
      <c r="R10" s="4" t="s">
        <v>147</v>
      </c>
      <c r="S10" s="4" t="s">
        <v>148</v>
      </c>
      <c r="T10" s="4" t="s">
        <v>147</v>
      </c>
      <c r="U10" s="4" t="s">
        <v>148</v>
      </c>
      <c r="V10" s="4" t="s">
        <v>147</v>
      </c>
    </row>
    <row r="11" spans="1:26" ht="25.5">
      <c r="A11" s="14" t="s">
        <v>39</v>
      </c>
      <c r="B11" s="16" t="s">
        <v>40</v>
      </c>
      <c r="C11" s="29">
        <v>500</v>
      </c>
      <c r="D11" s="29">
        <v>650</v>
      </c>
      <c r="E11" s="29">
        <v>800</v>
      </c>
      <c r="F11" s="29">
        <v>600</v>
      </c>
      <c r="G11" s="29">
        <v>100</v>
      </c>
      <c r="H11" s="29">
        <v>505</v>
      </c>
      <c r="I11" s="29">
        <v>700</v>
      </c>
      <c r="J11" s="29">
        <v>1100</v>
      </c>
      <c r="K11" s="29">
        <v>990</v>
      </c>
      <c r="L11" s="29">
        <v>1490</v>
      </c>
      <c r="M11" s="29">
        <v>600</v>
      </c>
      <c r="N11" s="29">
        <v>700</v>
      </c>
      <c r="O11" s="29">
        <v>0</v>
      </c>
      <c r="P11" s="29"/>
      <c r="Q11" s="29">
        <v>0</v>
      </c>
      <c r="R11" s="29">
        <v>500</v>
      </c>
      <c r="S11" s="29">
        <v>0</v>
      </c>
      <c r="T11" s="29">
        <v>150</v>
      </c>
      <c r="U11" s="29">
        <f>SUM(C11+E11+G11+I11+K11+M11+O11+Q11+S11)</f>
        <v>3690</v>
      </c>
      <c r="V11" s="29">
        <f>SUM(D11+F11+H11+J11+L11+N11+P11+R11+T11)</f>
        <v>5695</v>
      </c>
      <c r="W11" s="10"/>
      <c r="X11" s="10"/>
      <c r="Y11" s="10"/>
      <c r="Z11" s="10"/>
    </row>
    <row r="12" spans="1:26" ht="12.75">
      <c r="A12" s="14" t="s">
        <v>41</v>
      </c>
      <c r="B12" s="16" t="s">
        <v>42</v>
      </c>
      <c r="C12" s="29">
        <v>76360</v>
      </c>
      <c r="D12" s="29">
        <v>71402</v>
      </c>
      <c r="E12" s="29">
        <v>65486</v>
      </c>
      <c r="F12" s="29">
        <v>72181</v>
      </c>
      <c r="G12" s="29">
        <v>61708</v>
      </c>
      <c r="H12" s="29">
        <v>67633</v>
      </c>
      <c r="I12" s="29">
        <v>86629</v>
      </c>
      <c r="J12" s="29">
        <v>98876</v>
      </c>
      <c r="K12" s="29">
        <v>73435</v>
      </c>
      <c r="L12" s="29">
        <v>88169</v>
      </c>
      <c r="M12" s="29">
        <v>92023</v>
      </c>
      <c r="N12" s="29">
        <v>96287</v>
      </c>
      <c r="O12" s="29">
        <v>44074</v>
      </c>
      <c r="P12" s="29">
        <v>47210</v>
      </c>
      <c r="Q12" s="29">
        <v>46631</v>
      </c>
      <c r="R12" s="29">
        <v>48662</v>
      </c>
      <c r="S12" s="29">
        <v>57851</v>
      </c>
      <c r="T12" s="29">
        <v>67516</v>
      </c>
      <c r="U12" s="29">
        <f aca="true" t="shared" si="0" ref="U12:V34">SUM(C12+E12+G12+I12+K12+M12+O12+Q12+S12)</f>
        <v>604197</v>
      </c>
      <c r="V12" s="29">
        <f t="shared" si="0"/>
        <v>657936</v>
      </c>
      <c r="W12" s="10"/>
      <c r="X12" s="10"/>
      <c r="Y12" s="10"/>
      <c r="Z12" s="10"/>
    </row>
    <row r="13" spans="1:26" ht="12.75">
      <c r="A13" s="14" t="s">
        <v>43</v>
      </c>
      <c r="B13" s="16" t="s">
        <v>44</v>
      </c>
      <c r="C13" s="29">
        <v>5326</v>
      </c>
      <c r="D13" s="29">
        <v>5800</v>
      </c>
      <c r="E13" s="29">
        <v>5078</v>
      </c>
      <c r="F13" s="29">
        <v>5695</v>
      </c>
      <c r="G13" s="29">
        <v>4493</v>
      </c>
      <c r="H13" s="29">
        <v>4749</v>
      </c>
      <c r="I13" s="29">
        <v>5773</v>
      </c>
      <c r="J13" s="29">
        <v>6407</v>
      </c>
      <c r="K13" s="29">
        <v>5426</v>
      </c>
      <c r="L13" s="29">
        <v>6386</v>
      </c>
      <c r="M13" s="29">
        <v>6609</v>
      </c>
      <c r="N13" s="29">
        <v>6555</v>
      </c>
      <c r="O13" s="29">
        <v>3443</v>
      </c>
      <c r="P13" s="29">
        <v>3518</v>
      </c>
      <c r="Q13" s="29">
        <v>4343</v>
      </c>
      <c r="R13" s="29">
        <v>3965</v>
      </c>
      <c r="S13" s="29">
        <v>1644</v>
      </c>
      <c r="T13" s="29">
        <v>3387</v>
      </c>
      <c r="U13" s="29">
        <f t="shared" si="0"/>
        <v>42135</v>
      </c>
      <c r="V13" s="29">
        <f t="shared" si="0"/>
        <v>46462</v>
      </c>
      <c r="W13" s="10"/>
      <c r="X13" s="10"/>
      <c r="Y13" s="10"/>
      <c r="Z13" s="10"/>
    </row>
    <row r="14" spans="1:26" ht="12.75">
      <c r="A14" s="14" t="s">
        <v>45</v>
      </c>
      <c r="B14" s="16" t="s">
        <v>46</v>
      </c>
      <c r="C14" s="29">
        <v>12270</v>
      </c>
      <c r="D14" s="29">
        <v>11843</v>
      </c>
      <c r="E14" s="29">
        <v>10910</v>
      </c>
      <c r="F14" s="29">
        <v>11829</v>
      </c>
      <c r="G14" s="29">
        <v>10301</v>
      </c>
      <c r="H14" s="29">
        <v>11390</v>
      </c>
      <c r="I14" s="29">
        <v>13265</v>
      </c>
      <c r="J14" s="29">
        <v>15265</v>
      </c>
      <c r="K14" s="29">
        <v>11846</v>
      </c>
      <c r="L14" s="29">
        <v>14363</v>
      </c>
      <c r="M14" s="29">
        <v>13640</v>
      </c>
      <c r="N14" s="29">
        <v>15802</v>
      </c>
      <c r="O14" s="29">
        <v>7331</v>
      </c>
      <c r="P14" s="29">
        <v>7706</v>
      </c>
      <c r="Q14" s="29">
        <v>7942</v>
      </c>
      <c r="R14" s="29">
        <v>8136</v>
      </c>
      <c r="S14" s="29">
        <v>9338</v>
      </c>
      <c r="T14" s="29">
        <v>10706</v>
      </c>
      <c r="U14" s="29">
        <f t="shared" si="0"/>
        <v>96843</v>
      </c>
      <c r="V14" s="29">
        <f t="shared" si="0"/>
        <v>107040</v>
      </c>
      <c r="W14" s="10"/>
      <c r="X14" s="10"/>
      <c r="Y14" s="10"/>
      <c r="Z14" s="10"/>
    </row>
    <row r="15" spans="1:26" ht="12.75">
      <c r="A15" s="14" t="s">
        <v>47</v>
      </c>
      <c r="B15" s="16" t="s">
        <v>48</v>
      </c>
      <c r="C15" s="29">
        <v>1960</v>
      </c>
      <c r="D15" s="29">
        <v>1891</v>
      </c>
      <c r="E15" s="29">
        <v>1729</v>
      </c>
      <c r="F15" s="29">
        <v>1908</v>
      </c>
      <c r="G15" s="29">
        <v>1632</v>
      </c>
      <c r="H15" s="29">
        <v>1780</v>
      </c>
      <c r="I15" s="29">
        <v>2135</v>
      </c>
      <c r="J15" s="29">
        <v>2477</v>
      </c>
      <c r="K15" s="29">
        <v>1877</v>
      </c>
      <c r="L15" s="29">
        <v>2317</v>
      </c>
      <c r="M15" s="29">
        <v>2145</v>
      </c>
      <c r="N15" s="29">
        <v>2485</v>
      </c>
      <c r="O15" s="29">
        <v>1162</v>
      </c>
      <c r="P15" s="29">
        <v>1243</v>
      </c>
      <c r="Q15" s="29">
        <v>1249</v>
      </c>
      <c r="R15" s="29">
        <v>1290</v>
      </c>
      <c r="S15" s="29">
        <v>1503</v>
      </c>
      <c r="T15" s="29">
        <v>1737</v>
      </c>
      <c r="U15" s="29">
        <f t="shared" si="0"/>
        <v>15392</v>
      </c>
      <c r="V15" s="29">
        <f t="shared" si="0"/>
        <v>17128</v>
      </c>
      <c r="W15" s="10"/>
      <c r="X15" s="10"/>
      <c r="Y15" s="10"/>
      <c r="Z15" s="10"/>
    </row>
    <row r="16" spans="1:26" ht="12.75">
      <c r="A16" s="14" t="s">
        <v>49</v>
      </c>
      <c r="B16" s="18">
        <v>4170</v>
      </c>
      <c r="C16" s="182">
        <v>0</v>
      </c>
      <c r="D16" s="182"/>
      <c r="E16" s="182">
        <v>0</v>
      </c>
      <c r="F16" s="182"/>
      <c r="G16" s="182">
        <v>0</v>
      </c>
      <c r="H16" s="182"/>
      <c r="I16" s="182">
        <v>600</v>
      </c>
      <c r="J16" s="182"/>
      <c r="K16" s="182">
        <v>0</v>
      </c>
      <c r="L16" s="182"/>
      <c r="M16" s="182">
        <v>0</v>
      </c>
      <c r="N16" s="182"/>
      <c r="O16" s="182">
        <v>0</v>
      </c>
      <c r="P16" s="182"/>
      <c r="Q16" s="182">
        <v>0</v>
      </c>
      <c r="R16" s="182"/>
      <c r="S16" s="182">
        <v>0</v>
      </c>
      <c r="T16" s="182">
        <v>500</v>
      </c>
      <c r="U16" s="29">
        <f t="shared" si="0"/>
        <v>600</v>
      </c>
      <c r="V16" s="29">
        <f t="shared" si="0"/>
        <v>500</v>
      </c>
      <c r="W16" s="10"/>
      <c r="X16" s="10"/>
      <c r="Y16" s="10"/>
      <c r="Z16" s="10"/>
    </row>
    <row r="17" spans="1:26" ht="12.75">
      <c r="A17" s="17" t="s">
        <v>50</v>
      </c>
      <c r="B17" s="18">
        <v>4210</v>
      </c>
      <c r="C17" s="182">
        <v>11700</v>
      </c>
      <c r="D17" s="182">
        <v>16672</v>
      </c>
      <c r="E17" s="182">
        <v>23352</v>
      </c>
      <c r="F17" s="182">
        <v>17550</v>
      </c>
      <c r="G17" s="182">
        <v>1216</v>
      </c>
      <c r="H17" s="182">
        <v>3282</v>
      </c>
      <c r="I17" s="182">
        <v>2826</v>
      </c>
      <c r="J17" s="182">
        <v>1900</v>
      </c>
      <c r="K17" s="182">
        <v>2100</v>
      </c>
      <c r="L17" s="182">
        <v>2250</v>
      </c>
      <c r="M17" s="182">
        <v>6314</v>
      </c>
      <c r="N17" s="182">
        <v>8200</v>
      </c>
      <c r="O17" s="182">
        <v>2167</v>
      </c>
      <c r="P17" s="182">
        <v>6800</v>
      </c>
      <c r="Q17" s="182">
        <v>2950</v>
      </c>
      <c r="R17" s="182">
        <v>1500</v>
      </c>
      <c r="S17" s="182">
        <v>0</v>
      </c>
      <c r="T17" s="182">
        <v>6650</v>
      </c>
      <c r="U17" s="29">
        <f t="shared" si="0"/>
        <v>52625</v>
      </c>
      <c r="V17" s="29">
        <f t="shared" si="0"/>
        <v>64804</v>
      </c>
      <c r="W17" s="10"/>
      <c r="X17" s="10"/>
      <c r="Y17" s="10"/>
      <c r="Z17" s="10"/>
    </row>
    <row r="18" spans="1:26" ht="16.5" customHeight="1">
      <c r="A18" s="17" t="s">
        <v>67</v>
      </c>
      <c r="B18" s="18">
        <v>4220</v>
      </c>
      <c r="C18" s="182">
        <v>64428</v>
      </c>
      <c r="D18" s="182">
        <v>68237</v>
      </c>
      <c r="E18" s="182">
        <v>72903</v>
      </c>
      <c r="F18" s="182">
        <v>81360</v>
      </c>
      <c r="G18" s="182">
        <v>54496</v>
      </c>
      <c r="H18" s="182">
        <v>63684</v>
      </c>
      <c r="I18" s="182">
        <v>92748</v>
      </c>
      <c r="J18" s="182">
        <v>104400</v>
      </c>
      <c r="K18" s="182">
        <v>102023</v>
      </c>
      <c r="L18" s="182">
        <v>105527</v>
      </c>
      <c r="M18" s="182">
        <v>109458</v>
      </c>
      <c r="N18" s="182">
        <v>123768</v>
      </c>
      <c r="O18" s="182">
        <v>34780</v>
      </c>
      <c r="P18" s="182">
        <v>36540</v>
      </c>
      <c r="Q18" s="182">
        <v>27824</v>
      </c>
      <c r="R18" s="182">
        <v>62640</v>
      </c>
      <c r="S18" s="182">
        <v>54432</v>
      </c>
      <c r="T18" s="182">
        <v>41300</v>
      </c>
      <c r="U18" s="29">
        <f t="shared" si="0"/>
        <v>613092</v>
      </c>
      <c r="V18" s="29">
        <f t="shared" si="0"/>
        <v>687456</v>
      </c>
      <c r="W18" s="10"/>
      <c r="X18" s="10"/>
      <c r="Y18" s="10"/>
      <c r="Z18" s="10"/>
    </row>
    <row r="19" spans="1:26" ht="25.5">
      <c r="A19" s="14" t="s">
        <v>51</v>
      </c>
      <c r="B19" s="18">
        <v>4240</v>
      </c>
      <c r="C19" s="182">
        <v>0</v>
      </c>
      <c r="D19" s="182"/>
      <c r="E19" s="182">
        <v>0</v>
      </c>
      <c r="F19" s="182"/>
      <c r="G19" s="182">
        <v>0</v>
      </c>
      <c r="H19" s="182"/>
      <c r="I19" s="182">
        <v>0</v>
      </c>
      <c r="J19" s="182"/>
      <c r="K19" s="182">
        <v>0</v>
      </c>
      <c r="L19" s="182"/>
      <c r="M19" s="182">
        <v>0</v>
      </c>
      <c r="N19" s="182"/>
      <c r="O19" s="182">
        <v>0</v>
      </c>
      <c r="P19" s="182"/>
      <c r="Q19" s="182">
        <v>0</v>
      </c>
      <c r="R19" s="182"/>
      <c r="S19" s="182">
        <v>0</v>
      </c>
      <c r="T19" s="182"/>
      <c r="U19" s="29">
        <f t="shared" si="0"/>
        <v>0</v>
      </c>
      <c r="V19" s="29">
        <f t="shared" si="0"/>
        <v>0</v>
      </c>
      <c r="W19" s="10"/>
      <c r="X19" s="10"/>
      <c r="Y19" s="10"/>
      <c r="Z19" s="10"/>
    </row>
    <row r="20" spans="1:26" ht="12.75">
      <c r="A20" s="14" t="s">
        <v>52</v>
      </c>
      <c r="B20" s="18">
        <v>4260</v>
      </c>
      <c r="C20" s="182">
        <v>0</v>
      </c>
      <c r="D20" s="182"/>
      <c r="E20" s="182">
        <v>12800</v>
      </c>
      <c r="F20" s="182">
        <v>7000</v>
      </c>
      <c r="G20" s="182">
        <v>0</v>
      </c>
      <c r="H20" s="182">
        <v>10366</v>
      </c>
      <c r="I20" s="182">
        <v>2500</v>
      </c>
      <c r="J20" s="182">
        <v>2500</v>
      </c>
      <c r="K20" s="182">
        <v>800</v>
      </c>
      <c r="L20" s="182">
        <v>900</v>
      </c>
      <c r="M20" s="182">
        <v>0</v>
      </c>
      <c r="N20" s="182"/>
      <c r="O20" s="182">
        <v>1000</v>
      </c>
      <c r="P20" s="182">
        <v>900</v>
      </c>
      <c r="Q20" s="182">
        <v>0</v>
      </c>
      <c r="R20" s="182"/>
      <c r="S20" s="182">
        <v>611</v>
      </c>
      <c r="T20" s="182">
        <v>5600</v>
      </c>
      <c r="U20" s="29">
        <f t="shared" si="0"/>
        <v>17711</v>
      </c>
      <c r="V20" s="29">
        <f t="shared" si="0"/>
        <v>27266</v>
      </c>
      <c r="W20" s="10"/>
      <c r="X20" s="10"/>
      <c r="Y20" s="10"/>
      <c r="Z20" s="10"/>
    </row>
    <row r="21" spans="1:26" ht="12.75">
      <c r="A21" s="14" t="s">
        <v>53</v>
      </c>
      <c r="B21" s="18">
        <v>4270</v>
      </c>
      <c r="C21" s="182">
        <v>5757</v>
      </c>
      <c r="D21" s="182">
        <v>3000</v>
      </c>
      <c r="E21" s="182">
        <v>500</v>
      </c>
      <c r="F21" s="182">
        <v>800</v>
      </c>
      <c r="G21" s="182">
        <v>0</v>
      </c>
      <c r="H21" s="182"/>
      <c r="I21" s="182">
        <v>500</v>
      </c>
      <c r="J21" s="182">
        <v>12000</v>
      </c>
      <c r="K21" s="182">
        <v>0</v>
      </c>
      <c r="L21" s="182"/>
      <c r="M21" s="182">
        <v>1300</v>
      </c>
      <c r="N21" s="182">
        <v>3000</v>
      </c>
      <c r="O21" s="182">
        <v>324</v>
      </c>
      <c r="P21" s="182">
        <v>600</v>
      </c>
      <c r="Q21" s="182">
        <v>10000</v>
      </c>
      <c r="R21" s="206"/>
      <c r="S21" s="182">
        <v>0</v>
      </c>
      <c r="T21" s="182">
        <v>600</v>
      </c>
      <c r="U21" s="29">
        <f t="shared" si="0"/>
        <v>18381</v>
      </c>
      <c r="V21" s="29">
        <f t="shared" si="0"/>
        <v>20000</v>
      </c>
      <c r="W21" s="10"/>
      <c r="X21" s="10"/>
      <c r="Y21" s="10"/>
      <c r="Z21" s="10"/>
    </row>
    <row r="22" spans="1:26" ht="12.75">
      <c r="A22" s="14" t="s">
        <v>54</v>
      </c>
      <c r="B22" s="18">
        <v>4280</v>
      </c>
      <c r="C22" s="182">
        <v>700</v>
      </c>
      <c r="D22" s="182">
        <v>500</v>
      </c>
      <c r="E22" s="182">
        <v>500</v>
      </c>
      <c r="F22" s="182">
        <v>200</v>
      </c>
      <c r="G22" s="182">
        <v>0</v>
      </c>
      <c r="H22" s="182">
        <v>505</v>
      </c>
      <c r="I22" s="182">
        <v>500</v>
      </c>
      <c r="J22" s="182">
        <v>400</v>
      </c>
      <c r="K22" s="182">
        <v>360</v>
      </c>
      <c r="L22" s="182"/>
      <c r="M22" s="182">
        <v>600</v>
      </c>
      <c r="N22" s="182">
        <v>200</v>
      </c>
      <c r="O22" s="182">
        <v>333</v>
      </c>
      <c r="P22" s="182">
        <v>300</v>
      </c>
      <c r="Q22" s="182">
        <v>200</v>
      </c>
      <c r="R22" s="182">
        <v>200</v>
      </c>
      <c r="S22" s="182">
        <v>0</v>
      </c>
      <c r="T22" s="182">
        <v>300</v>
      </c>
      <c r="U22" s="29">
        <f t="shared" si="0"/>
        <v>3193</v>
      </c>
      <c r="V22" s="29">
        <f t="shared" si="0"/>
        <v>2605</v>
      </c>
      <c r="W22" s="10"/>
      <c r="X22" s="10"/>
      <c r="Y22" s="10"/>
      <c r="Z22" s="10"/>
    </row>
    <row r="23" spans="1:26" ht="12.75">
      <c r="A23" s="14" t="s">
        <v>55</v>
      </c>
      <c r="B23" s="18">
        <v>4300</v>
      </c>
      <c r="C23" s="182">
        <v>2000</v>
      </c>
      <c r="D23" s="182">
        <v>2000</v>
      </c>
      <c r="E23" s="182">
        <v>2500</v>
      </c>
      <c r="F23" s="182">
        <v>3500</v>
      </c>
      <c r="G23" s="182">
        <v>0</v>
      </c>
      <c r="H23" s="182">
        <v>3425</v>
      </c>
      <c r="I23" s="182">
        <v>700</v>
      </c>
      <c r="J23" s="182">
        <v>1200</v>
      </c>
      <c r="K23" s="182">
        <v>2120</v>
      </c>
      <c r="L23" s="182">
        <v>3720</v>
      </c>
      <c r="M23" s="182">
        <v>300</v>
      </c>
      <c r="N23" s="182"/>
      <c r="O23" s="182">
        <v>350</v>
      </c>
      <c r="P23" s="182">
        <v>1350</v>
      </c>
      <c r="Q23" s="182">
        <v>300</v>
      </c>
      <c r="R23" s="182"/>
      <c r="S23" s="182">
        <v>0</v>
      </c>
      <c r="T23" s="182">
        <v>1300</v>
      </c>
      <c r="U23" s="29">
        <f t="shared" si="0"/>
        <v>8270</v>
      </c>
      <c r="V23" s="29">
        <f t="shared" si="0"/>
        <v>16495</v>
      </c>
      <c r="W23" s="10"/>
      <c r="X23" s="10"/>
      <c r="Y23" s="10"/>
      <c r="Z23" s="10"/>
    </row>
    <row r="24" spans="1:26" ht="12.75">
      <c r="A24" s="14" t="s">
        <v>56</v>
      </c>
      <c r="B24" s="18">
        <v>4350</v>
      </c>
      <c r="C24" s="182">
        <v>0</v>
      </c>
      <c r="D24" s="182"/>
      <c r="E24" s="182">
        <v>0</v>
      </c>
      <c r="F24" s="182"/>
      <c r="G24" s="182">
        <v>0</v>
      </c>
      <c r="H24" s="182"/>
      <c r="I24" s="182">
        <v>0</v>
      </c>
      <c r="J24" s="182"/>
      <c r="K24" s="182">
        <v>0</v>
      </c>
      <c r="L24" s="182"/>
      <c r="M24" s="182">
        <v>0</v>
      </c>
      <c r="N24" s="182"/>
      <c r="O24" s="182">
        <v>0</v>
      </c>
      <c r="P24" s="182"/>
      <c r="Q24" s="182">
        <v>0</v>
      </c>
      <c r="R24" s="182"/>
      <c r="S24" s="182">
        <v>0</v>
      </c>
      <c r="T24" s="182"/>
      <c r="U24" s="29">
        <f t="shared" si="0"/>
        <v>0</v>
      </c>
      <c r="V24" s="29">
        <f t="shared" si="0"/>
        <v>0</v>
      </c>
      <c r="W24" s="10"/>
      <c r="X24" s="10"/>
      <c r="Y24" s="10"/>
      <c r="Z24" s="10"/>
    </row>
    <row r="25" spans="1:26" ht="25.5">
      <c r="A25" s="14" t="s">
        <v>57</v>
      </c>
      <c r="B25" s="18">
        <v>4360</v>
      </c>
      <c r="C25" s="182">
        <v>0</v>
      </c>
      <c r="D25" s="182"/>
      <c r="E25" s="182">
        <v>0</v>
      </c>
      <c r="F25" s="182"/>
      <c r="G25" s="182">
        <v>0</v>
      </c>
      <c r="H25" s="182"/>
      <c r="I25" s="182">
        <v>0</v>
      </c>
      <c r="J25" s="182"/>
      <c r="K25" s="182">
        <v>0</v>
      </c>
      <c r="L25" s="182"/>
      <c r="M25" s="182">
        <v>0</v>
      </c>
      <c r="N25" s="182"/>
      <c r="O25" s="182">
        <v>0</v>
      </c>
      <c r="P25" s="182"/>
      <c r="Q25" s="182">
        <v>0</v>
      </c>
      <c r="R25" s="182"/>
      <c r="S25" s="182">
        <v>0</v>
      </c>
      <c r="T25" s="182"/>
      <c r="U25" s="29">
        <f t="shared" si="0"/>
        <v>0</v>
      </c>
      <c r="V25" s="29">
        <f t="shared" si="0"/>
        <v>0</v>
      </c>
      <c r="W25" s="10"/>
      <c r="X25" s="10"/>
      <c r="Y25" s="10"/>
      <c r="Z25" s="10"/>
    </row>
    <row r="26" spans="1:26" ht="25.5">
      <c r="A26" s="14" t="s">
        <v>58</v>
      </c>
      <c r="B26" s="18">
        <v>4370</v>
      </c>
      <c r="C26" s="182">
        <v>0</v>
      </c>
      <c r="D26" s="182"/>
      <c r="E26" s="182">
        <v>0</v>
      </c>
      <c r="F26" s="182"/>
      <c r="G26" s="182">
        <v>0</v>
      </c>
      <c r="H26" s="182"/>
      <c r="I26" s="182">
        <v>0</v>
      </c>
      <c r="J26" s="182"/>
      <c r="K26" s="182">
        <v>0</v>
      </c>
      <c r="L26" s="182"/>
      <c r="M26" s="182">
        <v>0</v>
      </c>
      <c r="N26" s="182"/>
      <c r="O26" s="182">
        <v>0</v>
      </c>
      <c r="P26" s="182"/>
      <c r="Q26" s="182">
        <v>0</v>
      </c>
      <c r="R26" s="182"/>
      <c r="S26" s="182">
        <v>0</v>
      </c>
      <c r="T26" s="182">
        <v>200</v>
      </c>
      <c r="U26" s="29">
        <f t="shared" si="0"/>
        <v>0</v>
      </c>
      <c r="V26" s="29">
        <f t="shared" si="0"/>
        <v>200</v>
      </c>
      <c r="W26" s="10"/>
      <c r="X26" s="10"/>
      <c r="Y26" s="10"/>
      <c r="Z26" s="10"/>
    </row>
    <row r="27" spans="1:26" ht="25.5">
      <c r="A27" s="14" t="s">
        <v>65</v>
      </c>
      <c r="B27" s="18">
        <v>4390</v>
      </c>
      <c r="C27" s="182">
        <v>0</v>
      </c>
      <c r="D27" s="182"/>
      <c r="E27" s="182">
        <v>0</v>
      </c>
      <c r="F27" s="182"/>
      <c r="G27" s="182">
        <v>0</v>
      </c>
      <c r="H27" s="182"/>
      <c r="I27" s="182">
        <v>0</v>
      </c>
      <c r="J27" s="182"/>
      <c r="K27" s="182">
        <v>0</v>
      </c>
      <c r="L27" s="182"/>
      <c r="M27" s="182">
        <v>0</v>
      </c>
      <c r="N27" s="182"/>
      <c r="O27" s="182">
        <v>0</v>
      </c>
      <c r="P27" s="182"/>
      <c r="Q27" s="182">
        <v>0</v>
      </c>
      <c r="R27" s="182"/>
      <c r="S27" s="182">
        <v>0</v>
      </c>
      <c r="T27" s="182"/>
      <c r="U27" s="29">
        <f t="shared" si="0"/>
        <v>0</v>
      </c>
      <c r="V27" s="29">
        <f t="shared" si="0"/>
        <v>0</v>
      </c>
      <c r="W27" s="10"/>
      <c r="X27" s="10"/>
      <c r="Y27" s="10"/>
      <c r="Z27" s="10"/>
    </row>
    <row r="28" spans="1:26" ht="12.75">
      <c r="A28" s="14" t="s">
        <v>59</v>
      </c>
      <c r="B28" s="18">
        <v>4410</v>
      </c>
      <c r="C28" s="182">
        <v>0</v>
      </c>
      <c r="D28" s="182"/>
      <c r="E28" s="182">
        <v>0</v>
      </c>
      <c r="F28" s="182"/>
      <c r="G28" s="182">
        <v>0</v>
      </c>
      <c r="H28" s="182"/>
      <c r="I28" s="182">
        <v>0</v>
      </c>
      <c r="J28" s="182"/>
      <c r="K28" s="182">
        <v>0</v>
      </c>
      <c r="L28" s="182"/>
      <c r="M28" s="182">
        <v>0</v>
      </c>
      <c r="N28" s="182"/>
      <c r="O28" s="182">
        <v>0</v>
      </c>
      <c r="P28" s="182"/>
      <c r="Q28" s="182">
        <v>0</v>
      </c>
      <c r="R28" s="182"/>
      <c r="S28" s="182">
        <v>0</v>
      </c>
      <c r="T28" s="182"/>
      <c r="U28" s="29">
        <f t="shared" si="0"/>
        <v>0</v>
      </c>
      <c r="V28" s="29">
        <f t="shared" si="0"/>
        <v>0</v>
      </c>
      <c r="W28" s="10"/>
      <c r="X28" s="10"/>
      <c r="Y28" s="10"/>
      <c r="Z28" s="10"/>
    </row>
    <row r="29" spans="1:26" ht="12.75">
      <c r="A29" s="14" t="s">
        <v>64</v>
      </c>
      <c r="B29" s="18">
        <v>4430</v>
      </c>
      <c r="C29" s="182">
        <v>0</v>
      </c>
      <c r="D29" s="182"/>
      <c r="E29" s="182">
        <v>0</v>
      </c>
      <c r="F29" s="182"/>
      <c r="G29" s="182">
        <v>0</v>
      </c>
      <c r="H29" s="182"/>
      <c r="I29" s="182">
        <v>0</v>
      </c>
      <c r="J29" s="182"/>
      <c r="K29" s="182">
        <v>0</v>
      </c>
      <c r="L29" s="182"/>
      <c r="M29" s="182">
        <v>0</v>
      </c>
      <c r="N29" s="182"/>
      <c r="O29" s="182">
        <v>0</v>
      </c>
      <c r="P29" s="182"/>
      <c r="Q29" s="182">
        <v>0</v>
      </c>
      <c r="R29" s="182"/>
      <c r="S29" s="182">
        <v>0</v>
      </c>
      <c r="T29" s="182"/>
      <c r="U29" s="29">
        <f t="shared" si="0"/>
        <v>0</v>
      </c>
      <c r="V29" s="29">
        <f aca="true" t="shared" si="1" ref="V29:V34">SUM(D29+F29+H29+J29+L29+N29+P29+R29+T29)</f>
        <v>0</v>
      </c>
      <c r="W29" s="10"/>
      <c r="X29" s="10"/>
      <c r="Y29" s="10"/>
      <c r="Z29" s="10"/>
    </row>
    <row r="30" spans="1:26" ht="12.75">
      <c r="A30" s="14" t="s">
        <v>60</v>
      </c>
      <c r="B30" s="18">
        <v>4440</v>
      </c>
      <c r="C30" s="182">
        <v>2827</v>
      </c>
      <c r="D30" s="182">
        <v>3063</v>
      </c>
      <c r="E30" s="182">
        <v>3605</v>
      </c>
      <c r="F30" s="182">
        <v>3574</v>
      </c>
      <c r="G30" s="182">
        <v>3751</v>
      </c>
      <c r="H30" s="182">
        <v>3744</v>
      </c>
      <c r="I30" s="182">
        <v>3925</v>
      </c>
      <c r="J30" s="182">
        <v>4336</v>
      </c>
      <c r="K30" s="182">
        <v>3768</v>
      </c>
      <c r="L30" s="182">
        <v>4084</v>
      </c>
      <c r="M30" s="182">
        <v>3898</v>
      </c>
      <c r="N30" s="182">
        <v>4765</v>
      </c>
      <c r="O30" s="182">
        <v>1884</v>
      </c>
      <c r="P30" s="182">
        <v>2043</v>
      </c>
      <c r="Q30" s="182">
        <v>2355</v>
      </c>
      <c r="R30" s="182">
        <v>2040</v>
      </c>
      <c r="S30" s="182">
        <v>3553</v>
      </c>
      <c r="T30" s="182">
        <v>3519</v>
      </c>
      <c r="U30" s="29">
        <f t="shared" si="0"/>
        <v>29566</v>
      </c>
      <c r="V30" s="29">
        <f t="shared" si="1"/>
        <v>31168</v>
      </c>
      <c r="W30" s="10"/>
      <c r="X30" s="10"/>
      <c r="Y30" s="10"/>
      <c r="Z30" s="10"/>
    </row>
    <row r="31" spans="1:26" ht="12.75">
      <c r="A31" s="14" t="s">
        <v>83</v>
      </c>
      <c r="B31" s="18">
        <v>4530</v>
      </c>
      <c r="C31" s="182">
        <v>0</v>
      </c>
      <c r="D31" s="182"/>
      <c r="E31" s="182">
        <v>0</v>
      </c>
      <c r="F31" s="182"/>
      <c r="G31" s="182">
        <v>0</v>
      </c>
      <c r="H31" s="182"/>
      <c r="I31" s="182">
        <v>0</v>
      </c>
      <c r="J31" s="182"/>
      <c r="K31" s="182">
        <v>0</v>
      </c>
      <c r="L31" s="182"/>
      <c r="M31" s="182">
        <v>758</v>
      </c>
      <c r="N31" s="182"/>
      <c r="O31" s="182">
        <v>0</v>
      </c>
      <c r="P31" s="182"/>
      <c r="Q31" s="182">
        <v>0</v>
      </c>
      <c r="R31" s="182"/>
      <c r="S31" s="182">
        <v>0</v>
      </c>
      <c r="T31" s="182"/>
      <c r="U31" s="29">
        <f t="shared" si="0"/>
        <v>758</v>
      </c>
      <c r="V31" s="29">
        <f t="shared" si="1"/>
        <v>0</v>
      </c>
      <c r="W31" s="10"/>
      <c r="X31" s="10"/>
      <c r="Y31" s="10"/>
      <c r="Z31" s="10"/>
    </row>
    <row r="32" spans="1:26" ht="25.5">
      <c r="A32" s="14" t="s">
        <v>61</v>
      </c>
      <c r="B32" s="18">
        <v>4700</v>
      </c>
      <c r="C32" s="182">
        <v>0</v>
      </c>
      <c r="D32" s="182"/>
      <c r="E32" s="182">
        <v>500</v>
      </c>
      <c r="F32" s="182"/>
      <c r="G32" s="182">
        <v>0</v>
      </c>
      <c r="H32" s="182"/>
      <c r="I32" s="182">
        <v>0</v>
      </c>
      <c r="J32" s="182"/>
      <c r="K32" s="182">
        <v>0</v>
      </c>
      <c r="L32" s="182"/>
      <c r="M32" s="182">
        <v>0</v>
      </c>
      <c r="N32" s="182">
        <v>1200</v>
      </c>
      <c r="O32" s="182">
        <v>200</v>
      </c>
      <c r="P32" s="182"/>
      <c r="Q32" s="182">
        <v>500</v>
      </c>
      <c r="R32" s="182"/>
      <c r="S32" s="182">
        <v>0</v>
      </c>
      <c r="T32" s="182">
        <v>200</v>
      </c>
      <c r="U32" s="29">
        <f t="shared" si="0"/>
        <v>1200</v>
      </c>
      <c r="V32" s="29">
        <f t="shared" si="1"/>
        <v>1400</v>
      </c>
      <c r="W32" s="10"/>
      <c r="X32" s="10"/>
      <c r="Y32" s="10"/>
      <c r="Z32" s="10"/>
    </row>
    <row r="33" spans="1:26" ht="25.5">
      <c r="A33" s="14" t="s">
        <v>62</v>
      </c>
      <c r="B33" s="18">
        <v>4740</v>
      </c>
      <c r="C33" s="182">
        <v>0</v>
      </c>
      <c r="D33" s="182"/>
      <c r="E33" s="182">
        <v>0</v>
      </c>
      <c r="F33" s="182"/>
      <c r="G33" s="182">
        <v>0</v>
      </c>
      <c r="H33" s="182"/>
      <c r="I33" s="182">
        <v>0</v>
      </c>
      <c r="J33" s="182"/>
      <c r="K33" s="182">
        <v>0</v>
      </c>
      <c r="L33" s="182"/>
      <c r="M33" s="182">
        <v>0</v>
      </c>
      <c r="N33" s="182"/>
      <c r="O33" s="182">
        <v>0</v>
      </c>
      <c r="P33" s="182"/>
      <c r="Q33" s="182">
        <v>0</v>
      </c>
      <c r="R33" s="182"/>
      <c r="S33" s="182">
        <v>0</v>
      </c>
      <c r="T33" s="182"/>
      <c r="U33" s="29">
        <f t="shared" si="0"/>
        <v>0</v>
      </c>
      <c r="V33" s="29">
        <f t="shared" si="1"/>
        <v>0</v>
      </c>
      <c r="W33" s="10"/>
      <c r="X33" s="10"/>
      <c r="Y33" s="10"/>
      <c r="Z33" s="10"/>
    </row>
    <row r="34" spans="1:26" ht="25.5">
      <c r="A34" s="14" t="s">
        <v>63</v>
      </c>
      <c r="B34" s="18">
        <v>4750</v>
      </c>
      <c r="C34" s="182">
        <v>0</v>
      </c>
      <c r="D34" s="182"/>
      <c r="E34" s="182">
        <v>0</v>
      </c>
      <c r="F34" s="182"/>
      <c r="G34" s="182">
        <v>0</v>
      </c>
      <c r="H34" s="182"/>
      <c r="I34" s="182">
        <v>0</v>
      </c>
      <c r="J34" s="182"/>
      <c r="K34" s="182">
        <v>0</v>
      </c>
      <c r="L34" s="182"/>
      <c r="M34" s="182">
        <v>0</v>
      </c>
      <c r="N34" s="182"/>
      <c r="O34" s="182">
        <v>0</v>
      </c>
      <c r="P34" s="182"/>
      <c r="Q34" s="182">
        <v>0</v>
      </c>
      <c r="R34" s="182"/>
      <c r="S34" s="182">
        <v>0</v>
      </c>
      <c r="T34" s="182">
        <v>500</v>
      </c>
      <c r="U34" s="29">
        <f t="shared" si="0"/>
        <v>0</v>
      </c>
      <c r="V34" s="29">
        <f t="shared" si="1"/>
        <v>500</v>
      </c>
      <c r="W34" s="10"/>
      <c r="X34" s="10"/>
      <c r="Y34" s="10"/>
      <c r="Z34" s="10"/>
    </row>
    <row r="35" spans="1:26" s="31" customFormat="1" ht="21.75" customHeight="1">
      <c r="A35" s="276" t="s">
        <v>79</v>
      </c>
      <c r="B35" s="277"/>
      <c r="C35" s="186">
        <f>SUM(C11:C34)</f>
        <v>183828</v>
      </c>
      <c r="D35" s="186">
        <f aca="true" t="shared" si="2" ref="D35:V35">SUM(D11:D34)</f>
        <v>185058</v>
      </c>
      <c r="E35" s="186">
        <f t="shared" si="2"/>
        <v>200663</v>
      </c>
      <c r="F35" s="186">
        <f t="shared" si="2"/>
        <v>206197</v>
      </c>
      <c r="G35" s="186">
        <f t="shared" si="2"/>
        <v>137697</v>
      </c>
      <c r="H35" s="186">
        <f t="shared" si="2"/>
        <v>171063</v>
      </c>
      <c r="I35" s="186">
        <f t="shared" si="2"/>
        <v>212801</v>
      </c>
      <c r="J35" s="186">
        <f t="shared" si="2"/>
        <v>250861</v>
      </c>
      <c r="K35" s="186">
        <f t="shared" si="2"/>
        <v>204745</v>
      </c>
      <c r="L35" s="186">
        <f t="shared" si="2"/>
        <v>229206</v>
      </c>
      <c r="M35" s="186">
        <f t="shared" si="2"/>
        <v>237645</v>
      </c>
      <c r="N35" s="186">
        <f t="shared" si="2"/>
        <v>262962</v>
      </c>
      <c r="O35" s="186">
        <f t="shared" si="2"/>
        <v>97048</v>
      </c>
      <c r="P35" s="186">
        <f t="shared" si="2"/>
        <v>108210</v>
      </c>
      <c r="Q35" s="186">
        <f t="shared" si="2"/>
        <v>104294</v>
      </c>
      <c r="R35" s="186">
        <f t="shared" si="2"/>
        <v>128933</v>
      </c>
      <c r="S35" s="186">
        <f t="shared" si="2"/>
        <v>128932</v>
      </c>
      <c r="T35" s="186">
        <f t="shared" si="2"/>
        <v>144165</v>
      </c>
      <c r="U35" s="186">
        <f t="shared" si="2"/>
        <v>1507653</v>
      </c>
      <c r="V35" s="186">
        <f t="shared" si="2"/>
        <v>1686655</v>
      </c>
      <c r="W35" s="187"/>
      <c r="X35" s="187"/>
      <c r="Y35" s="187"/>
      <c r="Z35" s="187"/>
    </row>
    <row r="36" spans="1:2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3:22" ht="12.7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3:22" ht="12.7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3:22" ht="12.7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</sheetData>
  <mergeCells count="19">
    <mergeCell ref="A35:B35"/>
    <mergeCell ref="O9:P9"/>
    <mergeCell ref="Q9:R9"/>
    <mergeCell ref="S9:T9"/>
    <mergeCell ref="M9:N9"/>
    <mergeCell ref="U9:V9"/>
    <mergeCell ref="A6:V6"/>
    <mergeCell ref="A7:V7"/>
    <mergeCell ref="A9:A10"/>
    <mergeCell ref="B9:B10"/>
    <mergeCell ref="C9:D9"/>
    <mergeCell ref="E9:F9"/>
    <mergeCell ref="G9:H9"/>
    <mergeCell ref="I9:J9"/>
    <mergeCell ref="K9:L9"/>
    <mergeCell ref="T1:V1"/>
    <mergeCell ref="T2:V2"/>
    <mergeCell ref="T3:V3"/>
    <mergeCell ref="T4:V4"/>
  </mergeCells>
  <printOptions horizontalCentered="1"/>
  <pageMargins left="0.1968503937007874" right="0.1968503937007874" top="1.1811023622047245" bottom="0" header="0" footer="0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E1">
      <selection activeCell="P1" sqref="P1:R4"/>
    </sheetView>
  </sheetViews>
  <sheetFormatPr defaultColWidth="9.00390625" defaultRowHeight="12.75"/>
  <cols>
    <col min="1" max="1" width="32.25390625" style="0" customWidth="1"/>
    <col min="2" max="2" width="4.75390625" style="0" customWidth="1"/>
    <col min="3" max="3" width="10.25390625" style="0" customWidth="1"/>
    <col min="4" max="4" width="8.375" style="0" customWidth="1"/>
    <col min="5" max="5" width="11.25390625" style="0" customWidth="1"/>
    <col min="6" max="6" width="7.00390625" style="0" customWidth="1"/>
    <col min="7" max="7" width="11.00390625" style="0" customWidth="1"/>
    <col min="8" max="8" width="8.375" style="0" customWidth="1"/>
    <col min="9" max="9" width="10.25390625" style="0" customWidth="1"/>
    <col min="10" max="10" width="7.625" style="0" customWidth="1"/>
    <col min="11" max="11" width="10.625" style="0" customWidth="1"/>
    <col min="12" max="12" width="8.125" style="0" customWidth="1"/>
    <col min="13" max="13" width="11.125" style="0" customWidth="1"/>
    <col min="15" max="15" width="10.00390625" style="0" customWidth="1"/>
    <col min="16" max="16" width="8.00390625" style="0" customWidth="1"/>
    <col min="17" max="17" width="10.00390625" style="0" customWidth="1"/>
  </cols>
  <sheetData>
    <row r="1" spans="15:18" ht="12.75" customHeight="1">
      <c r="O1" s="7"/>
      <c r="P1" s="261" t="s">
        <v>191</v>
      </c>
      <c r="Q1" s="261"/>
      <c r="R1" s="261"/>
    </row>
    <row r="2" spans="15:18" ht="12.75" customHeight="1">
      <c r="O2" s="7"/>
      <c r="P2" s="261" t="s">
        <v>179</v>
      </c>
      <c r="Q2" s="261"/>
      <c r="R2" s="261"/>
    </row>
    <row r="3" spans="15:18" ht="12.75" customHeight="1">
      <c r="O3" s="7"/>
      <c r="P3" s="261" t="s">
        <v>8</v>
      </c>
      <c r="Q3" s="261"/>
      <c r="R3" s="261"/>
    </row>
    <row r="4" spans="15:18" ht="12.75" customHeight="1">
      <c r="O4" s="7"/>
      <c r="P4" s="261" t="s">
        <v>180</v>
      </c>
      <c r="Q4" s="261"/>
      <c r="R4" s="261"/>
    </row>
    <row r="6" spans="1:18" ht="15.75">
      <c r="A6" s="262" t="s">
        <v>76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</row>
    <row r="7" spans="1:18" ht="15.75" customHeight="1">
      <c r="A7" s="263" t="s">
        <v>160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274" t="s">
        <v>0</v>
      </c>
      <c r="B9" s="274" t="s">
        <v>7</v>
      </c>
      <c r="C9" s="274" t="s">
        <v>33</v>
      </c>
      <c r="D9" s="274"/>
      <c r="E9" s="274" t="s">
        <v>1</v>
      </c>
      <c r="F9" s="274"/>
      <c r="G9" s="274" t="s">
        <v>2</v>
      </c>
      <c r="H9" s="274"/>
      <c r="I9" s="274" t="s">
        <v>3</v>
      </c>
      <c r="J9" s="274"/>
      <c r="K9" s="274" t="s">
        <v>4</v>
      </c>
      <c r="L9" s="274"/>
      <c r="M9" s="274" t="s">
        <v>5</v>
      </c>
      <c r="N9" s="274"/>
      <c r="O9" s="266" t="s">
        <v>85</v>
      </c>
      <c r="P9" s="267"/>
      <c r="Q9" s="274" t="s">
        <v>6</v>
      </c>
      <c r="R9" s="274"/>
    </row>
    <row r="10" spans="1:18" ht="45">
      <c r="A10" s="274"/>
      <c r="B10" s="274"/>
      <c r="C10" s="4" t="s">
        <v>148</v>
      </c>
      <c r="D10" s="4" t="s">
        <v>147</v>
      </c>
      <c r="E10" s="4" t="s">
        <v>148</v>
      </c>
      <c r="F10" s="4" t="s">
        <v>147</v>
      </c>
      <c r="G10" s="4" t="s">
        <v>148</v>
      </c>
      <c r="H10" s="4" t="s">
        <v>147</v>
      </c>
      <c r="I10" s="4" t="s">
        <v>148</v>
      </c>
      <c r="J10" s="4" t="s">
        <v>147</v>
      </c>
      <c r="K10" s="4" t="s">
        <v>148</v>
      </c>
      <c r="L10" s="4" t="s">
        <v>147</v>
      </c>
      <c r="M10" s="4" t="s">
        <v>148</v>
      </c>
      <c r="N10" s="4" t="s">
        <v>147</v>
      </c>
      <c r="O10" s="4" t="s">
        <v>148</v>
      </c>
      <c r="P10" s="4" t="s">
        <v>147</v>
      </c>
      <c r="Q10" s="4" t="s">
        <v>148</v>
      </c>
      <c r="R10" s="4" t="s">
        <v>147</v>
      </c>
    </row>
    <row r="11" spans="1:19" ht="25.5">
      <c r="A11" s="14" t="s">
        <v>39</v>
      </c>
      <c r="B11" s="16" t="s">
        <v>40</v>
      </c>
      <c r="C11" s="5">
        <v>1250</v>
      </c>
      <c r="D11" s="5">
        <v>200</v>
      </c>
      <c r="E11" s="5">
        <v>0</v>
      </c>
      <c r="F11" s="25"/>
      <c r="G11" s="5">
        <v>0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200</v>
      </c>
      <c r="P11" s="5"/>
      <c r="Q11" s="5">
        <f>SUM(C11+E11+G11+I11+K11+M11+O11)</f>
        <v>1450</v>
      </c>
      <c r="R11" s="5">
        <f>SUM(D11+F11+H11+J11+L11+N11+P11)</f>
        <v>200</v>
      </c>
      <c r="S11" s="20"/>
    </row>
    <row r="12" spans="1:19" ht="12.75">
      <c r="A12" s="14" t="s">
        <v>41</v>
      </c>
      <c r="B12" s="16" t="s">
        <v>42</v>
      </c>
      <c r="C12" s="5">
        <v>65994</v>
      </c>
      <c r="D12" s="5">
        <v>70404</v>
      </c>
      <c r="E12" s="5">
        <v>60602</v>
      </c>
      <c r="F12" s="25">
        <v>67561</v>
      </c>
      <c r="G12" s="5">
        <v>61926</v>
      </c>
      <c r="H12" s="5">
        <v>81021</v>
      </c>
      <c r="I12" s="5">
        <v>110300</v>
      </c>
      <c r="J12" s="5">
        <v>125725</v>
      </c>
      <c r="K12" s="5">
        <v>64711</v>
      </c>
      <c r="L12" s="5">
        <v>95469</v>
      </c>
      <c r="M12" s="5">
        <v>76733</v>
      </c>
      <c r="N12" s="5">
        <v>79407</v>
      </c>
      <c r="O12" s="5">
        <v>38405</v>
      </c>
      <c r="P12" s="5">
        <v>36129</v>
      </c>
      <c r="Q12" s="5">
        <f aca="true" t="shared" si="0" ref="Q12:Q33">SUM(C12+E12+G12+I12+K12+M12+O12)</f>
        <v>478671</v>
      </c>
      <c r="R12" s="5">
        <f aca="true" t="shared" si="1" ref="R12:R33">SUM(D12+F12+H12+J12+L12+N12+P12)</f>
        <v>555716</v>
      </c>
      <c r="S12" s="20"/>
    </row>
    <row r="13" spans="1:19" ht="12.75">
      <c r="A13" s="14" t="s">
        <v>43</v>
      </c>
      <c r="B13" s="16" t="s">
        <v>44</v>
      </c>
      <c r="C13" s="5">
        <v>5100</v>
      </c>
      <c r="D13" s="5">
        <v>5240</v>
      </c>
      <c r="E13" s="5">
        <v>4344</v>
      </c>
      <c r="F13" s="25">
        <v>5111</v>
      </c>
      <c r="G13" s="5">
        <v>4288</v>
      </c>
      <c r="H13" s="5">
        <v>5654</v>
      </c>
      <c r="I13" s="5">
        <v>8384</v>
      </c>
      <c r="J13" s="5">
        <v>9540</v>
      </c>
      <c r="K13" s="5">
        <v>5260</v>
      </c>
      <c r="L13" s="5">
        <v>5995</v>
      </c>
      <c r="M13" s="5">
        <v>5632</v>
      </c>
      <c r="N13" s="5">
        <v>6412</v>
      </c>
      <c r="O13" s="5">
        <v>1620</v>
      </c>
      <c r="P13" s="5">
        <v>3196</v>
      </c>
      <c r="Q13" s="5">
        <f t="shared" si="0"/>
        <v>34628</v>
      </c>
      <c r="R13" s="5">
        <f t="shared" si="1"/>
        <v>41148</v>
      </c>
      <c r="S13" s="20"/>
    </row>
    <row r="14" spans="1:19" ht="12.75">
      <c r="A14" s="14" t="s">
        <v>45</v>
      </c>
      <c r="B14" s="16" t="s">
        <v>46</v>
      </c>
      <c r="C14" s="5">
        <v>10906</v>
      </c>
      <c r="D14" s="5">
        <v>11604</v>
      </c>
      <c r="E14" s="5">
        <v>10043</v>
      </c>
      <c r="F14" s="25">
        <v>11039</v>
      </c>
      <c r="G14" s="5">
        <v>10298</v>
      </c>
      <c r="H14" s="5">
        <v>13634</v>
      </c>
      <c r="I14" s="5">
        <v>17707</v>
      </c>
      <c r="J14" s="5">
        <v>19718</v>
      </c>
      <c r="K14" s="5">
        <v>10818</v>
      </c>
      <c r="L14" s="5">
        <v>15412</v>
      </c>
      <c r="M14" s="5">
        <v>12651</v>
      </c>
      <c r="N14" s="5">
        <v>12372</v>
      </c>
      <c r="O14" s="5">
        <v>6125</v>
      </c>
      <c r="P14" s="5">
        <v>5938</v>
      </c>
      <c r="Q14" s="5">
        <f t="shared" si="0"/>
        <v>78548</v>
      </c>
      <c r="R14" s="5">
        <f t="shared" si="1"/>
        <v>89717</v>
      </c>
      <c r="S14" s="20"/>
    </row>
    <row r="15" spans="1:19" ht="12.75">
      <c r="A15" s="14" t="s">
        <v>47</v>
      </c>
      <c r="B15" s="16" t="s">
        <v>48</v>
      </c>
      <c r="C15" s="5">
        <v>1742</v>
      </c>
      <c r="D15" s="5">
        <v>1853</v>
      </c>
      <c r="E15" s="5">
        <v>1593</v>
      </c>
      <c r="F15" s="25">
        <v>1781</v>
      </c>
      <c r="G15" s="5">
        <v>1632</v>
      </c>
      <c r="H15" s="5">
        <v>2124</v>
      </c>
      <c r="I15" s="5">
        <v>2850</v>
      </c>
      <c r="J15" s="5">
        <v>3199</v>
      </c>
      <c r="K15" s="5">
        <v>1714</v>
      </c>
      <c r="L15" s="5">
        <v>2486</v>
      </c>
      <c r="M15" s="5">
        <v>2005</v>
      </c>
      <c r="N15" s="5">
        <v>2103</v>
      </c>
      <c r="O15" s="5">
        <v>986</v>
      </c>
      <c r="P15" s="5">
        <v>963</v>
      </c>
      <c r="Q15" s="5">
        <f t="shared" si="0"/>
        <v>12522</v>
      </c>
      <c r="R15" s="5">
        <f t="shared" si="1"/>
        <v>14509</v>
      </c>
      <c r="S15" s="20"/>
    </row>
    <row r="16" spans="1:19" ht="12.75">
      <c r="A16" s="14" t="s">
        <v>49</v>
      </c>
      <c r="B16" s="18">
        <v>4170</v>
      </c>
      <c r="C16" s="11">
        <v>0</v>
      </c>
      <c r="D16" s="11"/>
      <c r="E16" s="11">
        <v>0</v>
      </c>
      <c r="F16" s="27"/>
      <c r="G16" s="11">
        <v>0</v>
      </c>
      <c r="H16" s="11"/>
      <c r="I16" s="11">
        <v>0</v>
      </c>
      <c r="J16" s="11"/>
      <c r="K16" s="11">
        <v>0</v>
      </c>
      <c r="L16" s="11"/>
      <c r="M16" s="11">
        <v>0</v>
      </c>
      <c r="N16" s="11"/>
      <c r="O16" s="11">
        <v>0</v>
      </c>
      <c r="P16" s="11">
        <v>500</v>
      </c>
      <c r="Q16" s="5">
        <f t="shared" si="0"/>
        <v>0</v>
      </c>
      <c r="R16" s="5">
        <f t="shared" si="1"/>
        <v>500</v>
      </c>
      <c r="S16" s="20"/>
    </row>
    <row r="17" spans="1:19" ht="12.75">
      <c r="A17" s="17" t="s">
        <v>50</v>
      </c>
      <c r="B17" s="18">
        <v>4210</v>
      </c>
      <c r="C17" s="11">
        <v>3402</v>
      </c>
      <c r="D17" s="11">
        <v>9707</v>
      </c>
      <c r="E17" s="11">
        <v>0</v>
      </c>
      <c r="F17" s="27"/>
      <c r="G17" s="11">
        <v>1332</v>
      </c>
      <c r="H17" s="11">
        <v>2322</v>
      </c>
      <c r="I17" s="11">
        <v>0</v>
      </c>
      <c r="J17" s="11"/>
      <c r="K17" s="11">
        <v>1232</v>
      </c>
      <c r="L17" s="11">
        <v>1250</v>
      </c>
      <c r="M17" s="11">
        <v>100</v>
      </c>
      <c r="N17" s="11">
        <v>500</v>
      </c>
      <c r="O17" s="11">
        <v>3500</v>
      </c>
      <c r="P17" s="11">
        <v>1150</v>
      </c>
      <c r="Q17" s="5">
        <f t="shared" si="0"/>
        <v>9566</v>
      </c>
      <c r="R17" s="5">
        <f t="shared" si="1"/>
        <v>14929</v>
      </c>
      <c r="S17" s="20"/>
    </row>
    <row r="18" spans="1:19" ht="16.5" customHeight="1">
      <c r="A18" s="17" t="s">
        <v>67</v>
      </c>
      <c r="B18" s="18">
        <v>4220</v>
      </c>
      <c r="C18" s="11">
        <v>0</v>
      </c>
      <c r="D18" s="11"/>
      <c r="E18" s="11">
        <v>0</v>
      </c>
      <c r="F18" s="27"/>
      <c r="G18" s="11">
        <v>0</v>
      </c>
      <c r="H18" s="11"/>
      <c r="I18" s="11">
        <v>0</v>
      </c>
      <c r="J18" s="11"/>
      <c r="K18" s="11">
        <v>0</v>
      </c>
      <c r="L18" s="11"/>
      <c r="M18" s="11">
        <v>0</v>
      </c>
      <c r="N18" s="11"/>
      <c r="O18" s="11">
        <v>0</v>
      </c>
      <c r="P18" s="11"/>
      <c r="Q18" s="5">
        <f t="shared" si="0"/>
        <v>0</v>
      </c>
      <c r="R18" s="5">
        <f t="shared" si="1"/>
        <v>0</v>
      </c>
      <c r="S18" s="20"/>
    </row>
    <row r="19" spans="1:19" ht="25.5">
      <c r="A19" s="14" t="s">
        <v>51</v>
      </c>
      <c r="B19" s="18">
        <v>4240</v>
      </c>
      <c r="C19" s="11">
        <v>2000</v>
      </c>
      <c r="D19" s="11">
        <v>2500</v>
      </c>
      <c r="E19" s="11">
        <v>580</v>
      </c>
      <c r="F19" s="27"/>
      <c r="G19" s="11">
        <v>0</v>
      </c>
      <c r="H19" s="11"/>
      <c r="I19" s="11">
        <v>955</v>
      </c>
      <c r="J19" s="11">
        <v>200</v>
      </c>
      <c r="K19" s="11">
        <v>0</v>
      </c>
      <c r="L19" s="11">
        <v>2000</v>
      </c>
      <c r="M19" s="11">
        <v>0</v>
      </c>
      <c r="N19" s="11">
        <v>1000</v>
      </c>
      <c r="O19" s="11">
        <v>1000</v>
      </c>
      <c r="P19" s="11">
        <v>1700</v>
      </c>
      <c r="Q19" s="5">
        <f t="shared" si="0"/>
        <v>4535</v>
      </c>
      <c r="R19" s="5">
        <f t="shared" si="1"/>
        <v>7400</v>
      </c>
      <c r="S19" s="20"/>
    </row>
    <row r="20" spans="1:19" ht="12.75">
      <c r="A20" s="14" t="s">
        <v>52</v>
      </c>
      <c r="B20" s="18">
        <v>4260</v>
      </c>
      <c r="C20" s="11">
        <v>0</v>
      </c>
      <c r="D20" s="11"/>
      <c r="E20" s="11">
        <v>0</v>
      </c>
      <c r="F20" s="27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4519</v>
      </c>
      <c r="P20" s="11">
        <v>3600</v>
      </c>
      <c r="Q20" s="5">
        <f t="shared" si="0"/>
        <v>4519</v>
      </c>
      <c r="R20" s="5">
        <f t="shared" si="1"/>
        <v>3600</v>
      </c>
      <c r="S20" s="20"/>
    </row>
    <row r="21" spans="1:19" ht="12.75">
      <c r="A21" s="14" t="s">
        <v>53</v>
      </c>
      <c r="B21" s="18">
        <v>4270</v>
      </c>
      <c r="C21" s="11">
        <v>800</v>
      </c>
      <c r="D21" s="11">
        <v>1500</v>
      </c>
      <c r="E21" s="11">
        <v>0</v>
      </c>
      <c r="F21" s="27"/>
      <c r="G21" s="11">
        <v>0</v>
      </c>
      <c r="H21" s="11"/>
      <c r="I21" s="11">
        <v>0</v>
      </c>
      <c r="J21" s="11"/>
      <c r="K21" s="11">
        <v>27384</v>
      </c>
      <c r="L21" s="11"/>
      <c r="M21" s="11">
        <v>0</v>
      </c>
      <c r="N21" s="11"/>
      <c r="O21" s="11">
        <v>0</v>
      </c>
      <c r="P21" s="11">
        <v>400</v>
      </c>
      <c r="Q21" s="5">
        <f t="shared" si="0"/>
        <v>28184</v>
      </c>
      <c r="R21" s="5">
        <f t="shared" si="1"/>
        <v>1900</v>
      </c>
      <c r="S21" s="20"/>
    </row>
    <row r="22" spans="1:19" ht="12.75">
      <c r="A22" s="14" t="s">
        <v>54</v>
      </c>
      <c r="B22" s="18">
        <v>4280</v>
      </c>
      <c r="C22" s="11">
        <v>300</v>
      </c>
      <c r="D22" s="11">
        <v>300</v>
      </c>
      <c r="E22" s="11">
        <v>250</v>
      </c>
      <c r="F22" s="27">
        <v>150</v>
      </c>
      <c r="G22" s="11">
        <v>120</v>
      </c>
      <c r="H22" s="11"/>
      <c r="I22" s="11">
        <v>200</v>
      </c>
      <c r="J22" s="11"/>
      <c r="K22" s="11">
        <v>150</v>
      </c>
      <c r="L22" s="11">
        <v>150</v>
      </c>
      <c r="M22" s="11">
        <v>200</v>
      </c>
      <c r="N22" s="11"/>
      <c r="O22" s="11">
        <v>200</v>
      </c>
      <c r="P22" s="11">
        <v>200</v>
      </c>
      <c r="Q22" s="5">
        <f t="shared" si="0"/>
        <v>1420</v>
      </c>
      <c r="R22" s="5">
        <f t="shared" si="1"/>
        <v>800</v>
      </c>
      <c r="S22" s="20"/>
    </row>
    <row r="23" spans="1:19" ht="12.75">
      <c r="A23" s="14" t="s">
        <v>55</v>
      </c>
      <c r="B23" s="18">
        <v>4300</v>
      </c>
      <c r="C23" s="11">
        <v>0</v>
      </c>
      <c r="D23" s="11"/>
      <c r="E23" s="11">
        <v>0</v>
      </c>
      <c r="F23" s="27"/>
      <c r="G23" s="11">
        <v>0</v>
      </c>
      <c r="H23" s="11"/>
      <c r="I23" s="11">
        <v>0</v>
      </c>
      <c r="J23" s="11"/>
      <c r="K23" s="11">
        <v>0</v>
      </c>
      <c r="L23" s="11"/>
      <c r="M23" s="11">
        <v>0</v>
      </c>
      <c r="N23" s="11"/>
      <c r="O23" s="11">
        <v>1400</v>
      </c>
      <c r="P23" s="11">
        <v>690</v>
      </c>
      <c r="Q23" s="5">
        <f t="shared" si="0"/>
        <v>1400</v>
      </c>
      <c r="R23" s="5">
        <f t="shared" si="1"/>
        <v>690</v>
      </c>
      <c r="S23" s="20"/>
    </row>
    <row r="24" spans="1:19" ht="12.75">
      <c r="A24" s="14" t="s">
        <v>56</v>
      </c>
      <c r="B24" s="18">
        <v>4350</v>
      </c>
      <c r="C24" s="11">
        <v>0</v>
      </c>
      <c r="D24" s="11"/>
      <c r="E24" s="11">
        <v>0</v>
      </c>
      <c r="F24" s="27"/>
      <c r="G24" s="11">
        <v>0</v>
      </c>
      <c r="H24" s="11"/>
      <c r="I24" s="11">
        <v>0</v>
      </c>
      <c r="J24" s="11"/>
      <c r="K24" s="11">
        <v>0</v>
      </c>
      <c r="L24" s="11"/>
      <c r="M24" s="11">
        <v>0</v>
      </c>
      <c r="N24" s="11"/>
      <c r="O24" s="11">
        <v>50</v>
      </c>
      <c r="P24" s="11"/>
      <c r="Q24" s="5">
        <f t="shared" si="0"/>
        <v>50</v>
      </c>
      <c r="R24" s="5">
        <f t="shared" si="1"/>
        <v>0</v>
      </c>
      <c r="S24" s="20"/>
    </row>
    <row r="25" spans="1:19" ht="25.5">
      <c r="A25" s="14" t="s">
        <v>57</v>
      </c>
      <c r="B25" s="18">
        <v>4360</v>
      </c>
      <c r="C25" s="11">
        <v>0</v>
      </c>
      <c r="D25" s="11"/>
      <c r="E25" s="11">
        <v>0</v>
      </c>
      <c r="F25" s="27"/>
      <c r="G25" s="11">
        <v>0</v>
      </c>
      <c r="H25" s="11"/>
      <c r="I25" s="11">
        <v>0</v>
      </c>
      <c r="J25" s="11"/>
      <c r="K25" s="11">
        <v>0</v>
      </c>
      <c r="L25" s="11"/>
      <c r="M25" s="11">
        <v>0</v>
      </c>
      <c r="N25" s="11"/>
      <c r="O25" s="11">
        <v>0</v>
      </c>
      <c r="P25" s="11"/>
      <c r="Q25" s="5">
        <f t="shared" si="0"/>
        <v>0</v>
      </c>
      <c r="R25" s="5">
        <f t="shared" si="1"/>
        <v>0</v>
      </c>
      <c r="S25" s="20"/>
    </row>
    <row r="26" spans="1:19" ht="25.5">
      <c r="A26" s="14" t="s">
        <v>58</v>
      </c>
      <c r="B26" s="18">
        <v>4370</v>
      </c>
      <c r="C26" s="11">
        <v>0</v>
      </c>
      <c r="D26" s="11"/>
      <c r="E26" s="11">
        <v>0</v>
      </c>
      <c r="F26" s="27"/>
      <c r="G26" s="11">
        <v>0</v>
      </c>
      <c r="H26" s="11"/>
      <c r="I26" s="11">
        <v>0</v>
      </c>
      <c r="J26" s="11"/>
      <c r="K26" s="11">
        <v>0</v>
      </c>
      <c r="L26" s="11"/>
      <c r="M26" s="11">
        <v>0</v>
      </c>
      <c r="N26" s="11"/>
      <c r="O26" s="11">
        <v>200</v>
      </c>
      <c r="P26" s="11"/>
      <c r="Q26" s="5">
        <f t="shared" si="0"/>
        <v>200</v>
      </c>
      <c r="R26" s="5">
        <f t="shared" si="1"/>
        <v>0</v>
      </c>
      <c r="S26" s="20"/>
    </row>
    <row r="27" spans="1:19" ht="25.5">
      <c r="A27" s="14" t="s">
        <v>65</v>
      </c>
      <c r="B27" s="18">
        <v>4390</v>
      </c>
      <c r="C27" s="11">
        <v>0</v>
      </c>
      <c r="D27" s="11"/>
      <c r="E27" s="11">
        <v>0</v>
      </c>
      <c r="F27" s="27"/>
      <c r="G27" s="11">
        <v>0</v>
      </c>
      <c r="H27" s="11"/>
      <c r="I27" s="11">
        <v>0</v>
      </c>
      <c r="J27" s="11"/>
      <c r="K27" s="11">
        <v>0</v>
      </c>
      <c r="L27" s="11"/>
      <c r="M27" s="11">
        <v>0</v>
      </c>
      <c r="N27" s="11"/>
      <c r="O27" s="11">
        <v>0</v>
      </c>
      <c r="P27" s="11"/>
      <c r="Q27" s="5">
        <f t="shared" si="0"/>
        <v>0</v>
      </c>
      <c r="R27" s="5">
        <f t="shared" si="1"/>
        <v>0</v>
      </c>
      <c r="S27" s="20"/>
    </row>
    <row r="28" spans="1:19" ht="12.75">
      <c r="A28" s="14" t="s">
        <v>59</v>
      </c>
      <c r="B28" s="18">
        <v>4410</v>
      </c>
      <c r="C28" s="11">
        <v>0</v>
      </c>
      <c r="D28" s="11"/>
      <c r="E28" s="11">
        <v>0</v>
      </c>
      <c r="F28" s="27"/>
      <c r="G28" s="11">
        <v>0</v>
      </c>
      <c r="H28" s="11"/>
      <c r="I28" s="11">
        <v>0</v>
      </c>
      <c r="J28" s="11"/>
      <c r="K28" s="11">
        <v>0</v>
      </c>
      <c r="L28" s="11"/>
      <c r="M28" s="11">
        <v>0</v>
      </c>
      <c r="N28" s="11"/>
      <c r="O28" s="11">
        <v>0</v>
      </c>
      <c r="P28" s="11"/>
      <c r="Q28" s="5">
        <f t="shared" si="0"/>
        <v>0</v>
      </c>
      <c r="R28" s="5">
        <f t="shared" si="1"/>
        <v>0</v>
      </c>
      <c r="S28" s="20"/>
    </row>
    <row r="29" spans="1:19" ht="12.75">
      <c r="A29" s="14" t="s">
        <v>64</v>
      </c>
      <c r="B29" s="18">
        <v>4430</v>
      </c>
      <c r="C29" s="11">
        <v>0</v>
      </c>
      <c r="D29" s="11"/>
      <c r="E29" s="11">
        <v>0</v>
      </c>
      <c r="F29" s="27"/>
      <c r="G29" s="11">
        <v>0</v>
      </c>
      <c r="H29" s="11"/>
      <c r="I29" s="11">
        <v>0</v>
      </c>
      <c r="J29" s="11"/>
      <c r="K29" s="11">
        <v>0</v>
      </c>
      <c r="L29" s="11"/>
      <c r="M29" s="11">
        <v>0</v>
      </c>
      <c r="N29" s="11"/>
      <c r="O29" s="11">
        <v>0</v>
      </c>
      <c r="P29" s="11"/>
      <c r="Q29" s="5">
        <f t="shared" si="0"/>
        <v>0</v>
      </c>
      <c r="R29" s="5">
        <f t="shared" si="1"/>
        <v>0</v>
      </c>
      <c r="S29" s="20"/>
    </row>
    <row r="30" spans="1:19" ht="12.75">
      <c r="A30" s="14" t="s">
        <v>60</v>
      </c>
      <c r="B30" s="18">
        <v>4440</v>
      </c>
      <c r="C30" s="11">
        <v>4792</v>
      </c>
      <c r="D30" s="11">
        <v>4892</v>
      </c>
      <c r="E30" s="11">
        <v>4792</v>
      </c>
      <c r="F30" s="27">
        <v>4872</v>
      </c>
      <c r="G30" s="11">
        <v>4186</v>
      </c>
      <c r="H30" s="11">
        <v>4888</v>
      </c>
      <c r="I30" s="11">
        <v>7187</v>
      </c>
      <c r="J30" s="11">
        <v>7188</v>
      </c>
      <c r="K30" s="11">
        <v>4791</v>
      </c>
      <c r="L30" s="11">
        <v>7331</v>
      </c>
      <c r="M30" s="11">
        <v>4792</v>
      </c>
      <c r="N30" s="11">
        <v>5132</v>
      </c>
      <c r="O30" s="11">
        <v>2396</v>
      </c>
      <c r="P30" s="11">
        <v>2444</v>
      </c>
      <c r="Q30" s="5">
        <f t="shared" si="0"/>
        <v>32936</v>
      </c>
      <c r="R30" s="5">
        <f t="shared" si="1"/>
        <v>36747</v>
      </c>
      <c r="S30" s="20"/>
    </row>
    <row r="31" spans="1:19" ht="25.5">
      <c r="A31" s="14" t="s">
        <v>61</v>
      </c>
      <c r="B31" s="18">
        <v>4700</v>
      </c>
      <c r="C31" s="11">
        <v>0</v>
      </c>
      <c r="D31" s="11"/>
      <c r="E31" s="11">
        <v>0</v>
      </c>
      <c r="F31" s="27"/>
      <c r="G31" s="11">
        <v>0</v>
      </c>
      <c r="H31" s="11"/>
      <c r="I31" s="11">
        <v>0</v>
      </c>
      <c r="J31" s="11"/>
      <c r="K31" s="11">
        <v>0</v>
      </c>
      <c r="L31" s="11">
        <v>200</v>
      </c>
      <c r="M31" s="11">
        <v>0</v>
      </c>
      <c r="N31" s="11"/>
      <c r="O31" s="11">
        <v>150</v>
      </c>
      <c r="P31" s="11"/>
      <c r="Q31" s="5">
        <f t="shared" si="0"/>
        <v>150</v>
      </c>
      <c r="R31" s="5">
        <f t="shared" si="1"/>
        <v>200</v>
      </c>
      <c r="S31" s="20"/>
    </row>
    <row r="32" spans="1:19" ht="25.5">
      <c r="A32" s="14" t="s">
        <v>62</v>
      </c>
      <c r="B32" s="18">
        <v>4740</v>
      </c>
      <c r="C32" s="11">
        <v>0</v>
      </c>
      <c r="D32" s="11"/>
      <c r="E32" s="11">
        <v>0</v>
      </c>
      <c r="F32" s="27"/>
      <c r="G32" s="11">
        <v>0</v>
      </c>
      <c r="H32" s="11"/>
      <c r="I32" s="11">
        <v>0</v>
      </c>
      <c r="J32" s="11"/>
      <c r="K32" s="11">
        <v>0</v>
      </c>
      <c r="L32" s="11"/>
      <c r="M32" s="11">
        <v>0</v>
      </c>
      <c r="N32" s="11">
        <v>300</v>
      </c>
      <c r="O32" s="11">
        <v>200</v>
      </c>
      <c r="P32" s="11"/>
      <c r="Q32" s="5">
        <f t="shared" si="0"/>
        <v>200</v>
      </c>
      <c r="R32" s="5">
        <f t="shared" si="1"/>
        <v>300</v>
      </c>
      <c r="S32" s="20"/>
    </row>
    <row r="33" spans="1:19" ht="25.5">
      <c r="A33" s="14" t="s">
        <v>63</v>
      </c>
      <c r="B33" s="18">
        <v>4750</v>
      </c>
      <c r="C33" s="11">
        <v>0</v>
      </c>
      <c r="D33" s="11"/>
      <c r="E33" s="11">
        <v>0</v>
      </c>
      <c r="F33" s="27"/>
      <c r="G33" s="11">
        <v>0</v>
      </c>
      <c r="H33" s="11"/>
      <c r="I33" s="11">
        <v>0</v>
      </c>
      <c r="J33" s="11"/>
      <c r="K33" s="11">
        <v>0</v>
      </c>
      <c r="L33" s="11"/>
      <c r="M33" s="11">
        <v>0</v>
      </c>
      <c r="N33" s="11"/>
      <c r="O33" s="11">
        <v>200</v>
      </c>
      <c r="P33" s="11">
        <v>300</v>
      </c>
      <c r="Q33" s="5">
        <f t="shared" si="0"/>
        <v>200</v>
      </c>
      <c r="R33" s="5">
        <f t="shared" si="1"/>
        <v>300</v>
      </c>
      <c r="S33" s="20"/>
    </row>
    <row r="34" spans="1:19" s="31" customFormat="1" ht="21.75" customHeight="1">
      <c r="A34" s="276" t="s">
        <v>79</v>
      </c>
      <c r="B34" s="277"/>
      <c r="C34" s="28">
        <f>SUM(C11:C33)</f>
        <v>96286</v>
      </c>
      <c r="D34" s="28">
        <f aca="true" t="shared" si="2" ref="D34:R34">SUM(D11:D33)</f>
        <v>108200</v>
      </c>
      <c r="E34" s="28">
        <f t="shared" si="2"/>
        <v>82204</v>
      </c>
      <c r="F34" s="28">
        <f t="shared" si="2"/>
        <v>90514</v>
      </c>
      <c r="G34" s="28">
        <f t="shared" si="2"/>
        <v>83782</v>
      </c>
      <c r="H34" s="28">
        <f t="shared" si="2"/>
        <v>109643</v>
      </c>
      <c r="I34" s="28">
        <f t="shared" si="2"/>
        <v>147583</v>
      </c>
      <c r="J34" s="28">
        <f t="shared" si="2"/>
        <v>165570</v>
      </c>
      <c r="K34" s="28">
        <f t="shared" si="2"/>
        <v>116060</v>
      </c>
      <c r="L34" s="28">
        <f t="shared" si="2"/>
        <v>130293</v>
      </c>
      <c r="M34" s="28">
        <f t="shared" si="2"/>
        <v>102113</v>
      </c>
      <c r="N34" s="28">
        <f t="shared" si="2"/>
        <v>107226</v>
      </c>
      <c r="O34" s="28">
        <f t="shared" si="2"/>
        <v>61151</v>
      </c>
      <c r="P34" s="28">
        <f t="shared" si="2"/>
        <v>57210</v>
      </c>
      <c r="Q34" s="28">
        <f t="shared" si="2"/>
        <v>689179</v>
      </c>
      <c r="R34" s="28">
        <f t="shared" si="2"/>
        <v>768656</v>
      </c>
      <c r="S34" s="20"/>
    </row>
    <row r="35" ht="12" customHeight="1">
      <c r="S35" s="20"/>
    </row>
    <row r="36" spans="3:18" ht="12.7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3:18" ht="12.7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3:18" ht="12.75">
      <c r="C38" s="20"/>
      <c r="D38" s="20"/>
      <c r="E38" s="20"/>
      <c r="F38" s="3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</sheetData>
  <mergeCells count="17">
    <mergeCell ref="A7:R7"/>
    <mergeCell ref="A34:B34"/>
    <mergeCell ref="P1:R1"/>
    <mergeCell ref="P2:R2"/>
    <mergeCell ref="P3:R3"/>
    <mergeCell ref="P4:R4"/>
    <mergeCell ref="A6:R6"/>
    <mergeCell ref="A9:A10"/>
    <mergeCell ref="B9:B10"/>
    <mergeCell ref="C9:D9"/>
    <mergeCell ref="Q9:R9"/>
    <mergeCell ref="M9:N9"/>
    <mergeCell ref="O9:P9"/>
    <mergeCell ref="E9:F9"/>
    <mergeCell ref="G9:H9"/>
    <mergeCell ref="I9:J9"/>
    <mergeCell ref="K9:L9"/>
  </mergeCells>
  <printOptions horizontalCentered="1"/>
  <pageMargins left="0" right="0" top="0.5905511811023623" bottom="0.3937007874015748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I1" sqref="I1:K4"/>
    </sheetView>
  </sheetViews>
  <sheetFormatPr defaultColWidth="9.00390625" defaultRowHeight="12.75"/>
  <cols>
    <col min="3" max="3" width="38.75390625" style="0" customWidth="1"/>
    <col min="5" max="5" width="12.00390625" style="0" customWidth="1"/>
  </cols>
  <sheetData>
    <row r="1" spans="9:11" ht="12.75" customHeight="1">
      <c r="I1" s="261" t="s">
        <v>192</v>
      </c>
      <c r="J1" s="261"/>
      <c r="K1" s="261"/>
    </row>
    <row r="2" spans="9:11" ht="12.75" customHeight="1">
      <c r="I2" s="261" t="s">
        <v>179</v>
      </c>
      <c r="J2" s="261"/>
      <c r="K2" s="261"/>
    </row>
    <row r="3" spans="9:11" ht="12.75" customHeight="1">
      <c r="I3" s="261" t="s">
        <v>8</v>
      </c>
      <c r="J3" s="261"/>
      <c r="K3" s="261"/>
    </row>
    <row r="4" spans="9:11" ht="12.75" customHeight="1">
      <c r="I4" s="261" t="s">
        <v>180</v>
      </c>
      <c r="J4" s="261"/>
      <c r="K4" s="261"/>
    </row>
    <row r="6" spans="1:12" ht="15.75">
      <c r="A6" s="262" t="s">
        <v>174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 ht="15.75">
      <c r="A7" s="263" t="s">
        <v>173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268" t="s">
        <v>0</v>
      </c>
      <c r="D10" s="268" t="s">
        <v>7</v>
      </c>
      <c r="E10" s="274" t="s">
        <v>11</v>
      </c>
      <c r="F10" s="274"/>
    </row>
    <row r="11" spans="3:6" ht="33.75">
      <c r="C11" s="269"/>
      <c r="D11" s="269"/>
      <c r="E11" s="4" t="s">
        <v>170</v>
      </c>
      <c r="F11" s="4" t="s">
        <v>171</v>
      </c>
    </row>
    <row r="12" spans="3:6" ht="12.75">
      <c r="C12" s="14" t="s">
        <v>39</v>
      </c>
      <c r="D12" s="16" t="s">
        <v>40</v>
      </c>
      <c r="E12" s="5"/>
      <c r="F12" s="5"/>
    </row>
    <row r="13" spans="3:6" ht="12.75">
      <c r="C13" s="14" t="s">
        <v>41</v>
      </c>
      <c r="D13" s="16" t="s">
        <v>42</v>
      </c>
      <c r="E13" s="5"/>
      <c r="F13" s="5">
        <v>25578</v>
      </c>
    </row>
    <row r="14" spans="3:6" ht="12.75">
      <c r="C14" s="14" t="s">
        <v>43</v>
      </c>
      <c r="D14" s="16" t="s">
        <v>44</v>
      </c>
      <c r="E14" s="5"/>
      <c r="F14" s="5"/>
    </row>
    <row r="15" spans="3:6" ht="12.75">
      <c r="C15" s="14" t="s">
        <v>45</v>
      </c>
      <c r="D15" s="16" t="s">
        <v>46</v>
      </c>
      <c r="E15" s="5"/>
      <c r="F15" s="5">
        <v>3885</v>
      </c>
    </row>
    <row r="16" spans="3:6" ht="12.75">
      <c r="C16" s="14" t="s">
        <v>47</v>
      </c>
      <c r="D16" s="16" t="s">
        <v>48</v>
      </c>
      <c r="E16" s="5"/>
      <c r="F16" s="5">
        <v>627</v>
      </c>
    </row>
    <row r="17" spans="3:6" ht="12.75">
      <c r="C17" s="14" t="s">
        <v>49</v>
      </c>
      <c r="D17" s="18">
        <v>4170</v>
      </c>
      <c r="E17" s="11"/>
      <c r="F17" s="11"/>
    </row>
    <row r="18" spans="3:6" ht="12.75">
      <c r="C18" s="17" t="s">
        <v>50</v>
      </c>
      <c r="D18" s="18">
        <v>4210</v>
      </c>
      <c r="E18" s="11"/>
      <c r="F18" s="11">
        <v>4500</v>
      </c>
    </row>
    <row r="19" spans="3:6" ht="25.5">
      <c r="C19" s="14" t="s">
        <v>51</v>
      </c>
      <c r="D19" s="18">
        <v>4240</v>
      </c>
      <c r="E19" s="11"/>
      <c r="F19" s="11">
        <v>1000</v>
      </c>
    </row>
    <row r="20" spans="3:6" ht="12.75">
      <c r="C20" s="14" t="s">
        <v>52</v>
      </c>
      <c r="D20" s="18">
        <v>4260</v>
      </c>
      <c r="E20" s="11"/>
      <c r="F20" s="11"/>
    </row>
    <row r="21" spans="3:6" ht="12.75">
      <c r="C21" s="14" t="s">
        <v>53</v>
      </c>
      <c r="D21" s="18">
        <v>4270</v>
      </c>
      <c r="E21" s="11"/>
      <c r="F21" s="11"/>
    </row>
    <row r="22" spans="3:6" ht="12.75">
      <c r="C22" s="14" t="s">
        <v>54</v>
      </c>
      <c r="D22" s="18">
        <v>4280</v>
      </c>
      <c r="E22" s="11"/>
      <c r="F22" s="11"/>
    </row>
    <row r="23" spans="3:6" ht="12.75">
      <c r="C23" s="14" t="s">
        <v>55</v>
      </c>
      <c r="D23" s="18">
        <v>4300</v>
      </c>
      <c r="E23" s="11"/>
      <c r="F23" s="11"/>
    </row>
    <row r="24" spans="3:6" ht="12.75">
      <c r="C24" s="14" t="s">
        <v>56</v>
      </c>
      <c r="D24" s="18">
        <v>4350</v>
      </c>
      <c r="E24" s="11"/>
      <c r="F24" s="11"/>
    </row>
    <row r="25" spans="3:6" ht="25.5">
      <c r="C25" s="14" t="s">
        <v>57</v>
      </c>
      <c r="D25" s="18">
        <v>4360</v>
      </c>
      <c r="E25" s="11"/>
      <c r="F25" s="11"/>
    </row>
    <row r="26" spans="3:6" ht="25.5">
      <c r="C26" s="14" t="s">
        <v>58</v>
      </c>
      <c r="D26" s="18">
        <v>4370</v>
      </c>
      <c r="E26" s="11"/>
      <c r="F26" s="11"/>
    </row>
    <row r="27" spans="3:6" ht="25.5">
      <c r="C27" s="14" t="s">
        <v>65</v>
      </c>
      <c r="D27" s="18">
        <v>4390</v>
      </c>
      <c r="E27" s="11"/>
      <c r="F27" s="11"/>
    </row>
    <row r="28" spans="3:6" ht="12.75">
      <c r="C28" s="14" t="s">
        <v>59</v>
      </c>
      <c r="D28" s="18">
        <v>4410</v>
      </c>
      <c r="E28" s="11"/>
      <c r="F28" s="11"/>
    </row>
    <row r="29" spans="3:6" ht="12.75">
      <c r="C29" s="14" t="s">
        <v>64</v>
      </c>
      <c r="D29" s="18">
        <v>4430</v>
      </c>
      <c r="E29" s="11"/>
      <c r="F29" s="11"/>
    </row>
    <row r="30" spans="3:6" ht="12.75">
      <c r="C30" s="14" t="s">
        <v>60</v>
      </c>
      <c r="D30" s="18">
        <v>4440</v>
      </c>
      <c r="E30" s="11"/>
      <c r="F30" s="11"/>
    </row>
    <row r="31" spans="3:6" ht="25.5">
      <c r="C31" s="14" t="s">
        <v>61</v>
      </c>
      <c r="D31" s="18">
        <v>4700</v>
      </c>
      <c r="E31" s="11"/>
      <c r="F31" s="11"/>
    </row>
    <row r="32" spans="3:6" ht="25.5">
      <c r="C32" s="14" t="s">
        <v>62</v>
      </c>
      <c r="D32" s="18">
        <v>4740</v>
      </c>
      <c r="E32" s="11"/>
      <c r="F32" s="11"/>
    </row>
    <row r="33" spans="3:6" ht="25.5">
      <c r="C33" s="14" t="s">
        <v>63</v>
      </c>
      <c r="D33" s="18">
        <v>4750</v>
      </c>
      <c r="E33" s="11"/>
      <c r="F33" s="11">
        <v>3000</v>
      </c>
    </row>
    <row r="34" spans="3:6" ht="12.75">
      <c r="C34" s="195" t="s">
        <v>144</v>
      </c>
      <c r="D34" s="18">
        <v>6050</v>
      </c>
      <c r="E34" s="11"/>
      <c r="F34" s="11"/>
    </row>
    <row r="35" spans="3:6" ht="25.5">
      <c r="C35" s="195" t="s">
        <v>145</v>
      </c>
      <c r="D35" s="18">
        <v>6060</v>
      </c>
      <c r="E35" s="11"/>
      <c r="F35" s="11"/>
    </row>
    <row r="36" spans="3:6" ht="18.75" customHeight="1">
      <c r="C36" s="270" t="s">
        <v>79</v>
      </c>
      <c r="D36" s="271"/>
      <c r="E36" s="19">
        <f>SUM(E12:E35)</f>
        <v>0</v>
      </c>
      <c r="F36" s="19">
        <f>SUM(F12:F33)</f>
        <v>38590</v>
      </c>
    </row>
    <row r="37" ht="12.75">
      <c r="F37" s="31"/>
    </row>
  </sheetData>
  <mergeCells count="10">
    <mergeCell ref="C36:D36"/>
    <mergeCell ref="I1:K1"/>
    <mergeCell ref="I2:K2"/>
    <mergeCell ref="I3:K3"/>
    <mergeCell ref="I4:K4"/>
    <mergeCell ref="A6:L6"/>
    <mergeCell ref="A7:L7"/>
    <mergeCell ref="C10:C11"/>
    <mergeCell ref="D10:D11"/>
    <mergeCell ref="E10:F10"/>
  </mergeCells>
  <printOptions horizontalCentered="1"/>
  <pageMargins left="0.1968503937007874" right="0.1968503937007874" top="0.7874015748031497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I1" sqref="I1:K1"/>
    </sheetView>
  </sheetViews>
  <sheetFormatPr defaultColWidth="9.00390625" defaultRowHeight="12.75"/>
  <cols>
    <col min="3" max="3" width="38.75390625" style="0" customWidth="1"/>
    <col min="5" max="5" width="12.00390625" style="0" customWidth="1"/>
  </cols>
  <sheetData>
    <row r="1" spans="9:11" ht="12.75" customHeight="1">
      <c r="I1" s="261" t="s">
        <v>196</v>
      </c>
      <c r="J1" s="261"/>
      <c r="K1" s="261"/>
    </row>
    <row r="2" spans="9:11" ht="12.75" customHeight="1">
      <c r="I2" s="261" t="s">
        <v>179</v>
      </c>
      <c r="J2" s="261"/>
      <c r="K2" s="261"/>
    </row>
    <row r="3" spans="9:11" ht="12.75" customHeight="1">
      <c r="I3" s="261" t="s">
        <v>8</v>
      </c>
      <c r="J3" s="261"/>
      <c r="K3" s="261"/>
    </row>
    <row r="4" spans="9:11" ht="12.75" customHeight="1">
      <c r="I4" s="261" t="s">
        <v>180</v>
      </c>
      <c r="J4" s="261"/>
      <c r="K4" s="261"/>
    </row>
    <row r="6" spans="1:12" ht="15.75">
      <c r="A6" s="262" t="s">
        <v>77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 ht="15.75">
      <c r="A7" s="263" t="s">
        <v>161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268" t="s">
        <v>0</v>
      </c>
      <c r="D10" s="268" t="s">
        <v>7</v>
      </c>
      <c r="E10" s="266" t="s">
        <v>34</v>
      </c>
      <c r="F10" s="267"/>
    </row>
    <row r="11" spans="3:6" ht="33.75">
      <c r="C11" s="269"/>
      <c r="D11" s="269"/>
      <c r="E11" s="4" t="s">
        <v>170</v>
      </c>
      <c r="F11" s="4" t="s">
        <v>171</v>
      </c>
    </row>
    <row r="12" spans="3:6" ht="12.75">
      <c r="C12" s="14" t="s">
        <v>39</v>
      </c>
      <c r="D12" s="16" t="s">
        <v>40</v>
      </c>
      <c r="E12" s="5">
        <v>0</v>
      </c>
      <c r="F12" s="5">
        <v>3050</v>
      </c>
    </row>
    <row r="13" spans="3:6" ht="12.75">
      <c r="C13" s="14" t="s">
        <v>41</v>
      </c>
      <c r="D13" s="16" t="s">
        <v>42</v>
      </c>
      <c r="E13" s="5">
        <v>688967</v>
      </c>
      <c r="F13" s="5">
        <v>712192</v>
      </c>
    </row>
    <row r="14" spans="3:6" ht="12.75">
      <c r="C14" s="14" t="s">
        <v>43</v>
      </c>
      <c r="D14" s="16" t="s">
        <v>44</v>
      </c>
      <c r="E14" s="5">
        <v>51310</v>
      </c>
      <c r="F14" s="5">
        <v>54866</v>
      </c>
    </row>
    <row r="15" spans="3:6" ht="12.75">
      <c r="C15" s="14" t="s">
        <v>45</v>
      </c>
      <c r="D15" s="16" t="s">
        <v>46</v>
      </c>
      <c r="E15" s="5">
        <v>109821</v>
      </c>
      <c r="F15" s="5">
        <v>115569</v>
      </c>
    </row>
    <row r="16" spans="3:6" ht="12.75">
      <c r="C16" s="14" t="s">
        <v>47</v>
      </c>
      <c r="D16" s="16" t="s">
        <v>48</v>
      </c>
      <c r="E16" s="5">
        <v>17428</v>
      </c>
      <c r="F16" s="5">
        <v>18518</v>
      </c>
    </row>
    <row r="17" spans="3:6" ht="12.75">
      <c r="C17" s="14" t="s">
        <v>49</v>
      </c>
      <c r="D17" s="18">
        <v>4170</v>
      </c>
      <c r="E17" s="11">
        <v>0</v>
      </c>
      <c r="F17" s="11"/>
    </row>
    <row r="18" spans="3:6" ht="12.75">
      <c r="C18" s="17" t="s">
        <v>50</v>
      </c>
      <c r="D18" s="18">
        <v>4210</v>
      </c>
      <c r="E18" s="11">
        <v>4535</v>
      </c>
      <c r="F18" s="11">
        <v>4580</v>
      </c>
    </row>
    <row r="19" spans="3:6" ht="25.5">
      <c r="C19" s="14" t="s">
        <v>51</v>
      </c>
      <c r="D19" s="18">
        <v>4240</v>
      </c>
      <c r="E19" s="11">
        <v>1235</v>
      </c>
      <c r="F19" s="11">
        <v>1247</v>
      </c>
    </row>
    <row r="20" spans="3:6" ht="12.75">
      <c r="C20" s="14" t="s">
        <v>52</v>
      </c>
      <c r="D20" s="18">
        <v>4260</v>
      </c>
      <c r="E20" s="11">
        <v>0</v>
      </c>
      <c r="F20" s="11"/>
    </row>
    <row r="21" spans="3:6" ht="12.75">
      <c r="C21" s="14" t="s">
        <v>53</v>
      </c>
      <c r="D21" s="18">
        <v>4270</v>
      </c>
      <c r="E21" s="11">
        <v>0</v>
      </c>
      <c r="F21" s="11">
        <v>800</v>
      </c>
    </row>
    <row r="22" spans="3:6" ht="12.75">
      <c r="C22" s="14" t="s">
        <v>54</v>
      </c>
      <c r="D22" s="18">
        <v>4280</v>
      </c>
      <c r="E22" s="11">
        <v>760</v>
      </c>
      <c r="F22" s="11">
        <v>668</v>
      </c>
    </row>
    <row r="23" spans="3:6" ht="12.75">
      <c r="C23" s="14" t="s">
        <v>55</v>
      </c>
      <c r="D23" s="18">
        <v>4300</v>
      </c>
      <c r="E23" s="11">
        <v>18126</v>
      </c>
      <c r="F23" s="11">
        <v>19717</v>
      </c>
    </row>
    <row r="24" spans="3:6" ht="12.75">
      <c r="C24" s="14" t="s">
        <v>56</v>
      </c>
      <c r="D24" s="18">
        <v>4350</v>
      </c>
      <c r="E24" s="11">
        <v>803</v>
      </c>
      <c r="F24" s="11">
        <v>811</v>
      </c>
    </row>
    <row r="25" spans="3:6" ht="25.5">
      <c r="C25" s="14" t="s">
        <v>57</v>
      </c>
      <c r="D25" s="18">
        <v>4360</v>
      </c>
      <c r="E25" s="11">
        <v>0</v>
      </c>
      <c r="F25" s="11"/>
    </row>
    <row r="26" spans="3:6" ht="25.5">
      <c r="C26" s="14" t="s">
        <v>58</v>
      </c>
      <c r="D26" s="18">
        <v>4370</v>
      </c>
      <c r="E26" s="11">
        <v>4939</v>
      </c>
      <c r="F26" s="11">
        <v>4839</v>
      </c>
    </row>
    <row r="27" spans="3:6" ht="25.5">
      <c r="C27" s="14" t="s">
        <v>65</v>
      </c>
      <c r="D27" s="18">
        <v>4390</v>
      </c>
      <c r="E27" s="11">
        <v>0</v>
      </c>
      <c r="F27" s="11"/>
    </row>
    <row r="28" spans="3:6" ht="12.75">
      <c r="C28" s="14" t="s">
        <v>59</v>
      </c>
      <c r="D28" s="18">
        <v>4410</v>
      </c>
      <c r="E28" s="11">
        <v>772</v>
      </c>
      <c r="F28" s="11">
        <v>780</v>
      </c>
    </row>
    <row r="29" spans="3:6" ht="12.75">
      <c r="C29" s="14" t="s">
        <v>64</v>
      </c>
      <c r="D29" s="18">
        <v>4430</v>
      </c>
      <c r="E29" s="11">
        <v>0</v>
      </c>
      <c r="F29" s="11"/>
    </row>
    <row r="30" spans="3:6" ht="12.75">
      <c r="C30" s="14" t="s">
        <v>60</v>
      </c>
      <c r="D30" s="18">
        <v>4440</v>
      </c>
      <c r="E30" s="11">
        <v>35806</v>
      </c>
      <c r="F30" s="11">
        <v>38238</v>
      </c>
    </row>
    <row r="31" spans="3:6" ht="25.5">
      <c r="C31" s="14" t="s">
        <v>61</v>
      </c>
      <c r="D31" s="18">
        <v>4700</v>
      </c>
      <c r="E31" s="11">
        <v>0</v>
      </c>
      <c r="F31" s="11">
        <v>505</v>
      </c>
    </row>
    <row r="32" spans="3:6" ht="25.5">
      <c r="C32" s="14" t="s">
        <v>62</v>
      </c>
      <c r="D32" s="18">
        <v>4740</v>
      </c>
      <c r="E32" s="11">
        <v>696</v>
      </c>
      <c r="F32" s="11">
        <v>703</v>
      </c>
    </row>
    <row r="33" spans="3:6" ht="25.5">
      <c r="C33" s="14" t="s">
        <v>63</v>
      </c>
      <c r="D33" s="18">
        <v>4750</v>
      </c>
      <c r="E33" s="11">
        <v>2045</v>
      </c>
      <c r="F33" s="11">
        <v>2665</v>
      </c>
    </row>
    <row r="34" spans="3:6" ht="12.75">
      <c r="C34" s="195" t="s">
        <v>144</v>
      </c>
      <c r="D34" s="18">
        <v>6050</v>
      </c>
      <c r="E34" s="11">
        <v>0</v>
      </c>
      <c r="F34" s="11"/>
    </row>
    <row r="35" spans="3:6" ht="25.5">
      <c r="C35" s="195" t="s">
        <v>145</v>
      </c>
      <c r="D35" s="18">
        <v>6060</v>
      </c>
      <c r="E35" s="11">
        <v>0</v>
      </c>
      <c r="F35" s="11"/>
    </row>
    <row r="36" spans="3:6" ht="18.75" customHeight="1">
      <c r="C36" s="270" t="s">
        <v>79</v>
      </c>
      <c r="D36" s="271"/>
      <c r="E36" s="19">
        <f>SUM(E12:E35)</f>
        <v>937243</v>
      </c>
      <c r="F36" s="19">
        <f>SUM(F12:F33)</f>
        <v>979748</v>
      </c>
    </row>
    <row r="37" ht="12.75">
      <c r="F37" s="31"/>
    </row>
  </sheetData>
  <mergeCells count="10">
    <mergeCell ref="C36:D36"/>
    <mergeCell ref="I1:K1"/>
    <mergeCell ref="I2:K2"/>
    <mergeCell ref="I3:K3"/>
    <mergeCell ref="I4:K4"/>
    <mergeCell ref="C10:C11"/>
    <mergeCell ref="D10:D11"/>
    <mergeCell ref="E10:F10"/>
    <mergeCell ref="A6:L6"/>
    <mergeCell ref="A7:L7"/>
  </mergeCells>
  <printOptions horizontalCentered="1"/>
  <pageMargins left="0.1968503937007874" right="0.1968503937007874" top="0.984251968503937" bottom="0" header="0" footer="0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D1">
      <selection activeCell="L10" sqref="L10"/>
    </sheetView>
  </sheetViews>
  <sheetFormatPr defaultColWidth="9.00390625" defaultRowHeight="12.75"/>
  <cols>
    <col min="1" max="1" width="49.875" style="0" customWidth="1"/>
    <col min="3" max="3" width="13.25390625" style="0" customWidth="1"/>
    <col min="5" max="5" width="12.00390625" style="0" customWidth="1"/>
    <col min="7" max="7" width="12.00390625" style="0" customWidth="1"/>
    <col min="9" max="9" width="12.00390625" style="0" customWidth="1"/>
  </cols>
  <sheetData>
    <row r="1" spans="9:11" ht="12.75" customHeight="1">
      <c r="I1" s="261" t="s">
        <v>193</v>
      </c>
      <c r="J1" s="261"/>
      <c r="K1" s="261"/>
    </row>
    <row r="2" spans="9:11" ht="12.75" customHeight="1">
      <c r="I2" s="261" t="s">
        <v>179</v>
      </c>
      <c r="J2" s="261"/>
      <c r="K2" s="261"/>
    </row>
    <row r="3" spans="9:11" ht="12.75" customHeight="1">
      <c r="I3" s="261" t="s">
        <v>8</v>
      </c>
      <c r="J3" s="261"/>
      <c r="K3" s="261"/>
    </row>
    <row r="4" spans="9:11" ht="12.75" customHeight="1">
      <c r="I4" s="261" t="s">
        <v>180</v>
      </c>
      <c r="J4" s="261"/>
      <c r="K4" s="261"/>
    </row>
    <row r="6" spans="1:13" ht="15.75" customHeight="1">
      <c r="A6" s="262" t="s">
        <v>78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15.75">
      <c r="A7" s="263" t="s">
        <v>162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0" ht="18.75" customHeight="1">
      <c r="A9" s="268" t="s">
        <v>0</v>
      </c>
      <c r="B9" s="268" t="s">
        <v>7</v>
      </c>
      <c r="C9" s="266" t="s">
        <v>35</v>
      </c>
      <c r="D9" s="267"/>
      <c r="E9" s="266" t="s">
        <v>36</v>
      </c>
      <c r="F9" s="267"/>
      <c r="G9" s="266" t="s">
        <v>37</v>
      </c>
      <c r="H9" s="267"/>
      <c r="I9" s="266" t="s">
        <v>6</v>
      </c>
      <c r="J9" s="267"/>
    </row>
    <row r="10" spans="1:10" ht="33.75">
      <c r="A10" s="269"/>
      <c r="B10" s="269"/>
      <c r="C10" s="4" t="s">
        <v>170</v>
      </c>
      <c r="D10" s="4" t="s">
        <v>171</v>
      </c>
      <c r="E10" s="4" t="s">
        <v>170</v>
      </c>
      <c r="F10" s="4" t="s">
        <v>171</v>
      </c>
      <c r="G10" s="4" t="s">
        <v>170</v>
      </c>
      <c r="H10" s="4" t="s">
        <v>171</v>
      </c>
      <c r="I10" s="4" t="s">
        <v>170</v>
      </c>
      <c r="J10" s="4" t="s">
        <v>171</v>
      </c>
    </row>
    <row r="11" spans="1:11" ht="14.25" customHeight="1">
      <c r="A11" s="14" t="s">
        <v>39</v>
      </c>
      <c r="B11" s="16" t="s">
        <v>40</v>
      </c>
      <c r="C11" s="5">
        <v>1000</v>
      </c>
      <c r="D11" s="5">
        <v>1000</v>
      </c>
      <c r="E11" s="5">
        <v>2000</v>
      </c>
      <c r="F11" s="5">
        <v>2000</v>
      </c>
      <c r="G11" s="5">
        <v>4600</v>
      </c>
      <c r="H11" s="5">
        <v>2650</v>
      </c>
      <c r="I11" s="5">
        <f aca="true" t="shared" si="0" ref="I11:J34">SUM(C11+E11+G11)</f>
        <v>7600</v>
      </c>
      <c r="J11" s="5">
        <f t="shared" si="0"/>
        <v>5650</v>
      </c>
      <c r="K11" s="20"/>
    </row>
    <row r="12" spans="1:11" ht="12.75">
      <c r="A12" s="14" t="s">
        <v>41</v>
      </c>
      <c r="B12" s="16" t="s">
        <v>42</v>
      </c>
      <c r="C12" s="5">
        <v>930150</v>
      </c>
      <c r="D12" s="5">
        <v>1040422</v>
      </c>
      <c r="E12" s="5">
        <v>816280</v>
      </c>
      <c r="F12" s="5">
        <v>854048</v>
      </c>
      <c r="G12" s="5">
        <v>733100</v>
      </c>
      <c r="H12" s="5">
        <v>909932</v>
      </c>
      <c r="I12" s="5">
        <f t="shared" si="0"/>
        <v>2479530</v>
      </c>
      <c r="J12" s="5">
        <f t="shared" si="0"/>
        <v>2804402</v>
      </c>
      <c r="K12" s="20"/>
    </row>
    <row r="13" spans="1:11" ht="12.75">
      <c r="A13" s="14" t="s">
        <v>43</v>
      </c>
      <c r="B13" s="16" t="s">
        <v>44</v>
      </c>
      <c r="C13" s="5">
        <v>64166</v>
      </c>
      <c r="D13" s="5">
        <v>73459</v>
      </c>
      <c r="E13" s="5">
        <v>58442</v>
      </c>
      <c r="F13" s="5">
        <v>63700</v>
      </c>
      <c r="G13" s="5">
        <v>30300</v>
      </c>
      <c r="H13" s="5">
        <v>57000</v>
      </c>
      <c r="I13" s="5">
        <f t="shared" si="0"/>
        <v>152908</v>
      </c>
      <c r="J13" s="5">
        <f t="shared" si="0"/>
        <v>194159</v>
      </c>
      <c r="K13" s="20"/>
    </row>
    <row r="14" spans="1:11" ht="12.75">
      <c r="A14" s="14" t="s">
        <v>45</v>
      </c>
      <c r="B14" s="16" t="s">
        <v>46</v>
      </c>
      <c r="C14" s="5">
        <v>149712</v>
      </c>
      <c r="D14" s="5">
        <v>166312</v>
      </c>
      <c r="E14" s="5">
        <v>126584</v>
      </c>
      <c r="F14" s="5">
        <v>137904</v>
      </c>
      <c r="G14" s="5">
        <v>116621</v>
      </c>
      <c r="H14" s="5">
        <v>144232</v>
      </c>
      <c r="I14" s="5">
        <f t="shared" si="0"/>
        <v>392917</v>
      </c>
      <c r="J14" s="5">
        <f t="shared" si="0"/>
        <v>448448</v>
      </c>
      <c r="K14" s="20"/>
    </row>
    <row r="15" spans="1:11" ht="12.75">
      <c r="A15" s="14" t="s">
        <v>47</v>
      </c>
      <c r="B15" s="16" t="s">
        <v>48</v>
      </c>
      <c r="C15" s="5">
        <v>24168</v>
      </c>
      <c r="D15" s="5">
        <v>26824</v>
      </c>
      <c r="E15" s="5">
        <v>21364</v>
      </c>
      <c r="F15" s="5">
        <v>22243</v>
      </c>
      <c r="G15" s="5">
        <v>18630</v>
      </c>
      <c r="H15" s="5">
        <v>22253</v>
      </c>
      <c r="I15" s="5">
        <f t="shared" si="0"/>
        <v>64162</v>
      </c>
      <c r="J15" s="5">
        <f t="shared" si="0"/>
        <v>71320</v>
      </c>
      <c r="K15" s="20"/>
    </row>
    <row r="16" spans="1:11" ht="12.75">
      <c r="A16" s="14" t="s">
        <v>84</v>
      </c>
      <c r="B16" s="16" t="s">
        <v>80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>
        <f t="shared" si="0"/>
        <v>0</v>
      </c>
      <c r="K16" s="20"/>
    </row>
    <row r="17" spans="1:11" ht="12.75">
      <c r="A17" s="14" t="s">
        <v>49</v>
      </c>
      <c r="B17" s="18">
        <v>4170</v>
      </c>
      <c r="C17" s="11">
        <v>2000</v>
      </c>
      <c r="D17" s="11">
        <v>1000</v>
      </c>
      <c r="E17" s="11">
        <v>5000</v>
      </c>
      <c r="F17" s="11">
        <v>8000</v>
      </c>
      <c r="G17" s="11">
        <v>5552</v>
      </c>
      <c r="H17" s="11">
        <v>2000</v>
      </c>
      <c r="I17" s="5">
        <f t="shared" si="0"/>
        <v>12552</v>
      </c>
      <c r="J17" s="5">
        <f t="shared" si="0"/>
        <v>11000</v>
      </c>
      <c r="K17" s="20"/>
    </row>
    <row r="18" spans="1:11" ht="12.75">
      <c r="A18" s="17" t="s">
        <v>50</v>
      </c>
      <c r="B18" s="18">
        <v>4210</v>
      </c>
      <c r="C18" s="11">
        <v>106146</v>
      </c>
      <c r="D18" s="11">
        <v>44170</v>
      </c>
      <c r="E18" s="27">
        <v>136218</v>
      </c>
      <c r="F18" s="11">
        <v>106204</v>
      </c>
      <c r="G18" s="11">
        <v>112155</v>
      </c>
      <c r="H18" s="11">
        <v>40000</v>
      </c>
      <c r="I18" s="5">
        <f t="shared" si="0"/>
        <v>354519</v>
      </c>
      <c r="J18" s="5">
        <f t="shared" si="0"/>
        <v>190374</v>
      </c>
      <c r="K18" s="20"/>
    </row>
    <row r="19" spans="1:11" ht="13.5" customHeight="1">
      <c r="A19" s="17" t="s">
        <v>67</v>
      </c>
      <c r="B19" s="18">
        <v>4220</v>
      </c>
      <c r="C19" s="11">
        <v>285138</v>
      </c>
      <c r="D19" s="11">
        <v>326250</v>
      </c>
      <c r="E19" s="11">
        <v>240000</v>
      </c>
      <c r="F19" s="11">
        <v>300000</v>
      </c>
      <c r="G19" s="11">
        <v>206008</v>
      </c>
      <c r="H19" s="11">
        <v>300514</v>
      </c>
      <c r="I19" s="5">
        <f t="shared" si="0"/>
        <v>731146</v>
      </c>
      <c r="J19" s="5">
        <f t="shared" si="0"/>
        <v>926764</v>
      </c>
      <c r="K19" s="20"/>
    </row>
    <row r="20" spans="1:11" ht="15" customHeight="1">
      <c r="A20" s="14" t="s">
        <v>51</v>
      </c>
      <c r="B20" s="18">
        <v>4240</v>
      </c>
      <c r="C20" s="11">
        <v>2000</v>
      </c>
      <c r="D20" s="11">
        <v>1500</v>
      </c>
      <c r="E20" s="11">
        <v>3000</v>
      </c>
      <c r="F20" s="11">
        <v>2000</v>
      </c>
      <c r="G20" s="11">
        <v>26100</v>
      </c>
      <c r="H20" s="11">
        <v>1200</v>
      </c>
      <c r="I20" s="5">
        <f t="shared" si="0"/>
        <v>31100</v>
      </c>
      <c r="J20" s="5">
        <f t="shared" si="0"/>
        <v>4700</v>
      </c>
      <c r="K20" s="20"/>
    </row>
    <row r="21" spans="1:11" ht="12.75">
      <c r="A21" s="14" t="s">
        <v>52</v>
      </c>
      <c r="B21" s="18">
        <v>4260</v>
      </c>
      <c r="C21" s="11">
        <v>135000</v>
      </c>
      <c r="D21" s="11">
        <v>136350</v>
      </c>
      <c r="E21" s="11">
        <v>121945</v>
      </c>
      <c r="F21" s="11">
        <v>125000</v>
      </c>
      <c r="G21" s="11">
        <v>129100</v>
      </c>
      <c r="H21" s="11">
        <v>125000</v>
      </c>
      <c r="I21" s="5">
        <f t="shared" si="0"/>
        <v>386045</v>
      </c>
      <c r="J21" s="5">
        <f t="shared" si="0"/>
        <v>386350</v>
      </c>
      <c r="K21" s="20"/>
    </row>
    <row r="22" spans="1:11" ht="12.75">
      <c r="A22" s="14" t="s">
        <v>53</v>
      </c>
      <c r="B22" s="18">
        <v>4270</v>
      </c>
      <c r="C22" s="11">
        <v>74504</v>
      </c>
      <c r="D22" s="11">
        <v>7900</v>
      </c>
      <c r="E22" s="11">
        <v>76006</v>
      </c>
      <c r="F22" s="11">
        <v>33300</v>
      </c>
      <c r="G22" s="11">
        <v>244120</v>
      </c>
      <c r="H22" s="11">
        <v>20000</v>
      </c>
      <c r="I22" s="5">
        <f t="shared" si="0"/>
        <v>394630</v>
      </c>
      <c r="J22" s="5">
        <f t="shared" si="0"/>
        <v>61200</v>
      </c>
      <c r="K22" s="20"/>
    </row>
    <row r="23" spans="1:11" ht="12.75">
      <c r="A23" s="14" t="s">
        <v>54</v>
      </c>
      <c r="B23" s="18">
        <v>4280</v>
      </c>
      <c r="C23" s="11">
        <v>2000</v>
      </c>
      <c r="D23" s="11">
        <v>2000</v>
      </c>
      <c r="E23" s="11">
        <v>2000</v>
      </c>
      <c r="F23" s="11">
        <v>2000</v>
      </c>
      <c r="G23" s="11">
        <v>3000</v>
      </c>
      <c r="H23" s="11">
        <v>2000</v>
      </c>
      <c r="I23" s="5">
        <f t="shared" si="0"/>
        <v>7000</v>
      </c>
      <c r="J23" s="5">
        <f t="shared" si="0"/>
        <v>6000</v>
      </c>
      <c r="K23" s="20"/>
    </row>
    <row r="24" spans="1:11" ht="12.75">
      <c r="A24" s="14" t="s">
        <v>55</v>
      </c>
      <c r="B24" s="18">
        <v>4300</v>
      </c>
      <c r="C24" s="11">
        <v>36700</v>
      </c>
      <c r="D24" s="11">
        <v>37100</v>
      </c>
      <c r="E24" s="11">
        <v>43550</v>
      </c>
      <c r="F24" s="11">
        <v>41612</v>
      </c>
      <c r="G24" s="11">
        <v>67801</v>
      </c>
      <c r="H24" s="11">
        <v>45000</v>
      </c>
      <c r="I24" s="5">
        <f t="shared" si="0"/>
        <v>148051</v>
      </c>
      <c r="J24" s="5">
        <f t="shared" si="0"/>
        <v>123712</v>
      </c>
      <c r="K24" s="20"/>
    </row>
    <row r="25" spans="1:11" ht="12.75">
      <c r="A25" s="14" t="s">
        <v>56</v>
      </c>
      <c r="B25" s="18">
        <v>4350</v>
      </c>
      <c r="C25" s="11">
        <v>1100</v>
      </c>
      <c r="D25" s="11">
        <v>1000</v>
      </c>
      <c r="E25" s="11">
        <v>1428</v>
      </c>
      <c r="F25" s="11">
        <v>1500</v>
      </c>
      <c r="G25" s="11">
        <v>1000</v>
      </c>
      <c r="H25" s="11">
        <v>2000</v>
      </c>
      <c r="I25" s="5">
        <f t="shared" si="0"/>
        <v>3528</v>
      </c>
      <c r="J25" s="5">
        <f t="shared" si="0"/>
        <v>4500</v>
      </c>
      <c r="K25" s="20"/>
    </row>
    <row r="26" spans="1:11" ht="17.25" customHeight="1">
      <c r="A26" s="14" t="s">
        <v>57</v>
      </c>
      <c r="B26" s="18">
        <v>4360</v>
      </c>
      <c r="C26" s="11">
        <v>0</v>
      </c>
      <c r="D26" s="11"/>
      <c r="E26" s="11">
        <v>0</v>
      </c>
      <c r="F26" s="11"/>
      <c r="G26" s="11">
        <v>0</v>
      </c>
      <c r="H26" s="11"/>
      <c r="I26" s="5">
        <f t="shared" si="0"/>
        <v>0</v>
      </c>
      <c r="J26" s="5">
        <f t="shared" si="0"/>
        <v>0</v>
      </c>
      <c r="K26" s="20"/>
    </row>
    <row r="27" spans="1:11" ht="18.75" customHeight="1">
      <c r="A27" s="14" t="s">
        <v>58</v>
      </c>
      <c r="B27" s="18">
        <v>4370</v>
      </c>
      <c r="C27" s="11">
        <v>5000</v>
      </c>
      <c r="D27" s="11">
        <v>4000</v>
      </c>
      <c r="E27" s="11">
        <v>3500</v>
      </c>
      <c r="F27" s="11">
        <v>3000</v>
      </c>
      <c r="G27" s="11">
        <v>6116</v>
      </c>
      <c r="H27" s="11">
        <v>5500</v>
      </c>
      <c r="I27" s="5">
        <f t="shared" si="0"/>
        <v>14616</v>
      </c>
      <c r="J27" s="5">
        <f t="shared" si="0"/>
        <v>12500</v>
      </c>
      <c r="K27" s="20"/>
    </row>
    <row r="28" spans="1:11" ht="19.5" customHeight="1">
      <c r="A28" s="14" t="s">
        <v>65</v>
      </c>
      <c r="B28" s="18">
        <v>4390</v>
      </c>
      <c r="C28" s="11">
        <v>0</v>
      </c>
      <c r="D28" s="11"/>
      <c r="E28" s="11">
        <v>500</v>
      </c>
      <c r="F28" s="11">
        <v>500</v>
      </c>
      <c r="G28" s="11">
        <v>0</v>
      </c>
      <c r="H28" s="11"/>
      <c r="I28" s="5">
        <f t="shared" si="0"/>
        <v>500</v>
      </c>
      <c r="J28" s="5">
        <f t="shared" si="0"/>
        <v>500</v>
      </c>
      <c r="K28" s="20"/>
    </row>
    <row r="29" spans="1:11" ht="12.75">
      <c r="A29" s="14" t="s">
        <v>59</v>
      </c>
      <c r="B29" s="18">
        <v>4410</v>
      </c>
      <c r="C29" s="11">
        <v>0</v>
      </c>
      <c r="D29" s="11"/>
      <c r="E29" s="11">
        <v>500</v>
      </c>
      <c r="F29" s="11">
        <v>500</v>
      </c>
      <c r="G29" s="11">
        <v>300</v>
      </c>
      <c r="H29" s="11">
        <v>300</v>
      </c>
      <c r="I29" s="5">
        <f t="shared" si="0"/>
        <v>800</v>
      </c>
      <c r="J29" s="5">
        <f t="shared" si="0"/>
        <v>800</v>
      </c>
      <c r="K29" s="20"/>
    </row>
    <row r="30" spans="1:11" ht="12.75">
      <c r="A30" s="14" t="s">
        <v>64</v>
      </c>
      <c r="B30" s="18">
        <v>4430</v>
      </c>
      <c r="C30" s="11">
        <v>0</v>
      </c>
      <c r="D30" s="11"/>
      <c r="E30" s="11">
        <v>0</v>
      </c>
      <c r="F30" s="11"/>
      <c r="G30" s="11">
        <v>0</v>
      </c>
      <c r="H30" s="11"/>
      <c r="I30" s="5">
        <f t="shared" si="0"/>
        <v>0</v>
      </c>
      <c r="J30" s="5">
        <f t="shared" si="0"/>
        <v>0</v>
      </c>
      <c r="K30" s="20"/>
    </row>
    <row r="31" spans="1:11" ht="12.75">
      <c r="A31" s="14" t="s">
        <v>60</v>
      </c>
      <c r="B31" s="18">
        <v>4440</v>
      </c>
      <c r="C31" s="11">
        <v>56306</v>
      </c>
      <c r="D31" s="11">
        <v>63447</v>
      </c>
      <c r="E31" s="11">
        <v>45000</v>
      </c>
      <c r="F31" s="11">
        <v>45212</v>
      </c>
      <c r="G31" s="11">
        <v>40338</v>
      </c>
      <c r="H31" s="11">
        <v>56586</v>
      </c>
      <c r="I31" s="5">
        <f t="shared" si="0"/>
        <v>141644</v>
      </c>
      <c r="J31" s="5">
        <f t="shared" si="0"/>
        <v>165245</v>
      </c>
      <c r="K31" s="20"/>
    </row>
    <row r="32" spans="1:11" ht="25.5">
      <c r="A32" s="14" t="s">
        <v>61</v>
      </c>
      <c r="B32" s="18">
        <v>4700</v>
      </c>
      <c r="C32" s="11">
        <v>1000</v>
      </c>
      <c r="D32" s="11">
        <v>2000</v>
      </c>
      <c r="E32" s="11">
        <v>3000</v>
      </c>
      <c r="F32" s="11">
        <v>2000</v>
      </c>
      <c r="G32" s="11">
        <v>3500</v>
      </c>
      <c r="H32" s="11">
        <v>3000</v>
      </c>
      <c r="I32" s="5">
        <f t="shared" si="0"/>
        <v>7500</v>
      </c>
      <c r="J32" s="5">
        <f t="shared" si="0"/>
        <v>7000</v>
      </c>
      <c r="K32" s="20"/>
    </row>
    <row r="33" spans="1:11" ht="12.75">
      <c r="A33" s="14" t="s">
        <v>62</v>
      </c>
      <c r="B33" s="18">
        <v>4740</v>
      </c>
      <c r="C33" s="11">
        <v>1000</v>
      </c>
      <c r="D33" s="11">
        <v>1000</v>
      </c>
      <c r="E33" s="11">
        <v>1000</v>
      </c>
      <c r="F33" s="11">
        <v>2000</v>
      </c>
      <c r="G33" s="11">
        <v>1000</v>
      </c>
      <c r="H33" s="11">
        <v>1500</v>
      </c>
      <c r="I33" s="5">
        <f t="shared" si="0"/>
        <v>3000</v>
      </c>
      <c r="J33" s="5">
        <f t="shared" si="0"/>
        <v>4500</v>
      </c>
      <c r="K33" s="20"/>
    </row>
    <row r="34" spans="1:11" ht="21" customHeight="1">
      <c r="A34" s="14" t="s">
        <v>63</v>
      </c>
      <c r="B34" s="18">
        <v>4750</v>
      </c>
      <c r="C34" s="11">
        <v>5000</v>
      </c>
      <c r="D34" s="11">
        <v>7000</v>
      </c>
      <c r="E34" s="11">
        <v>5000</v>
      </c>
      <c r="F34" s="11">
        <v>5460</v>
      </c>
      <c r="G34" s="11">
        <v>8000</v>
      </c>
      <c r="H34" s="11">
        <v>2000</v>
      </c>
      <c r="I34" s="5">
        <f t="shared" si="0"/>
        <v>18000</v>
      </c>
      <c r="J34" s="5">
        <f t="shared" si="0"/>
        <v>14460</v>
      </c>
      <c r="K34" s="20"/>
    </row>
    <row r="35" spans="1:11" ht="19.5" customHeight="1">
      <c r="A35" s="195" t="s">
        <v>144</v>
      </c>
      <c r="B35" s="193">
        <v>6050</v>
      </c>
      <c r="C35" s="11">
        <v>118534</v>
      </c>
      <c r="D35" s="11"/>
      <c r="E35" s="11">
        <v>100000</v>
      </c>
      <c r="F35" s="11"/>
      <c r="G35" s="11">
        <v>140000</v>
      </c>
      <c r="H35" s="11"/>
      <c r="I35" s="5">
        <f>SUM(C35+E35+G35)</f>
        <v>358534</v>
      </c>
      <c r="J35" s="5"/>
      <c r="K35" s="20"/>
    </row>
    <row r="36" spans="1:11" ht="12.75">
      <c r="A36" s="195" t="s">
        <v>145</v>
      </c>
      <c r="B36" s="193">
        <v>6060</v>
      </c>
      <c r="C36" s="11">
        <v>0</v>
      </c>
      <c r="D36" s="11"/>
      <c r="E36" s="11">
        <v>0</v>
      </c>
      <c r="F36" s="11"/>
      <c r="G36" s="11">
        <v>14174</v>
      </c>
      <c r="H36" s="11"/>
      <c r="I36" s="5">
        <f>SUM(C36+E36+G36)</f>
        <v>14174</v>
      </c>
      <c r="J36" s="5"/>
      <c r="K36" s="20"/>
    </row>
    <row r="37" spans="1:11" ht="18" customHeight="1">
      <c r="A37" s="270" t="s">
        <v>79</v>
      </c>
      <c r="B37" s="271"/>
      <c r="C37" s="19">
        <f aca="true" t="shared" si="1" ref="C37:J37">SUM(C11:C36)</f>
        <v>2000624</v>
      </c>
      <c r="D37" s="19">
        <f t="shared" si="1"/>
        <v>1942734</v>
      </c>
      <c r="E37" s="19">
        <f t="shared" si="1"/>
        <v>1812317</v>
      </c>
      <c r="F37" s="19">
        <f t="shared" si="1"/>
        <v>1758183</v>
      </c>
      <c r="G37" s="19">
        <f t="shared" si="1"/>
        <v>1911515</v>
      </c>
      <c r="H37" s="19">
        <f t="shared" si="1"/>
        <v>1742667</v>
      </c>
      <c r="I37" s="19">
        <f t="shared" si="1"/>
        <v>5724456</v>
      </c>
      <c r="J37" s="19">
        <f t="shared" si="1"/>
        <v>5443584</v>
      </c>
      <c r="K37" s="196"/>
    </row>
    <row r="38" ht="12.75">
      <c r="G38" s="34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</sheetData>
  <mergeCells count="13">
    <mergeCell ref="A6:M6"/>
    <mergeCell ref="A37:B37"/>
    <mergeCell ref="G9:H9"/>
    <mergeCell ref="I9:J9"/>
    <mergeCell ref="A7:M7"/>
    <mergeCell ref="A9:A10"/>
    <mergeCell ref="B9:B10"/>
    <mergeCell ref="C9:D9"/>
    <mergeCell ref="E9:F9"/>
    <mergeCell ref="I1:K1"/>
    <mergeCell ref="I2:K2"/>
    <mergeCell ref="I3:K3"/>
    <mergeCell ref="I4:K4"/>
  </mergeCells>
  <printOptions horizontalCentered="1"/>
  <pageMargins left="0.1968503937007874" right="0.1968503937007874" top="0.984251968503937" bottom="0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I1" sqref="I1:K1"/>
    </sheetView>
  </sheetViews>
  <sheetFormatPr defaultColWidth="9.00390625" defaultRowHeight="12.75"/>
  <cols>
    <col min="3" max="3" width="38.75390625" style="0" customWidth="1"/>
    <col min="5" max="5" width="13.875" style="0" customWidth="1"/>
    <col min="7" max="7" width="9.375" style="0" customWidth="1"/>
  </cols>
  <sheetData>
    <row r="1" spans="9:11" ht="12.75" customHeight="1">
      <c r="I1" s="261" t="s">
        <v>194</v>
      </c>
      <c r="J1" s="261"/>
      <c r="K1" s="261"/>
    </row>
    <row r="2" spans="9:11" ht="12.75" customHeight="1">
      <c r="I2" s="261" t="s">
        <v>179</v>
      </c>
      <c r="J2" s="261"/>
      <c r="K2" s="261"/>
    </row>
    <row r="3" spans="9:11" ht="12.75" customHeight="1">
      <c r="I3" s="261" t="s">
        <v>8</v>
      </c>
      <c r="J3" s="261"/>
      <c r="K3" s="261"/>
    </row>
    <row r="4" spans="9:11" ht="12.75" customHeight="1">
      <c r="I4" s="261" t="s">
        <v>180</v>
      </c>
      <c r="J4" s="261"/>
      <c r="K4" s="261"/>
    </row>
    <row r="6" spans="1:13" ht="12.75" customHeight="1">
      <c r="A6" s="262" t="s">
        <v>168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3"/>
    </row>
    <row r="7" spans="1:13" ht="12.75" customHeight="1">
      <c r="A7" s="263" t="s">
        <v>167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6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6" ht="15.75">
      <c r="C10" s="268" t="s">
        <v>0</v>
      </c>
      <c r="D10" s="268" t="s">
        <v>7</v>
      </c>
      <c r="E10" s="266" t="s">
        <v>85</v>
      </c>
      <c r="F10" s="267"/>
    </row>
    <row r="11" spans="3:6" ht="33.75">
      <c r="C11" s="269"/>
      <c r="D11" s="269"/>
      <c r="E11" s="4" t="s">
        <v>148</v>
      </c>
      <c r="F11" s="4" t="s">
        <v>147</v>
      </c>
    </row>
    <row r="12" spans="3:6" ht="12.75">
      <c r="C12" s="14" t="s">
        <v>39</v>
      </c>
      <c r="D12" s="16" t="s">
        <v>40</v>
      </c>
      <c r="E12" s="5"/>
      <c r="F12" s="5">
        <v>130</v>
      </c>
    </row>
    <row r="13" spans="3:8" ht="12.75">
      <c r="C13" s="14" t="s">
        <v>41</v>
      </c>
      <c r="D13" s="16" t="s">
        <v>42</v>
      </c>
      <c r="E13" s="5">
        <v>55460</v>
      </c>
      <c r="F13" s="5">
        <v>172468</v>
      </c>
      <c r="G13" s="22"/>
      <c r="H13" s="22"/>
    </row>
    <row r="14" spans="3:6" ht="12.75">
      <c r="C14" s="14" t="s">
        <v>43</v>
      </c>
      <c r="D14" s="16" t="s">
        <v>44</v>
      </c>
      <c r="E14" s="5"/>
      <c r="F14" s="5">
        <v>4696</v>
      </c>
    </row>
    <row r="15" spans="3:6" ht="12.75">
      <c r="C15" s="14" t="s">
        <v>45</v>
      </c>
      <c r="D15" s="16" t="s">
        <v>46</v>
      </c>
      <c r="E15" s="5">
        <v>8379</v>
      </c>
      <c r="F15" s="5">
        <v>26752</v>
      </c>
    </row>
    <row r="16" spans="3:6" ht="12.75">
      <c r="C16" s="14" t="s">
        <v>47</v>
      </c>
      <c r="D16" s="16" t="s">
        <v>48</v>
      </c>
      <c r="E16" s="5">
        <v>1357</v>
      </c>
      <c r="F16" s="5">
        <v>4341</v>
      </c>
    </row>
    <row r="17" spans="3:6" ht="12.75">
      <c r="C17" s="14" t="s">
        <v>49</v>
      </c>
      <c r="D17" s="18">
        <v>4170</v>
      </c>
      <c r="E17" s="11"/>
      <c r="F17" s="11">
        <v>500</v>
      </c>
    </row>
    <row r="18" spans="3:6" ht="12.75">
      <c r="C18" s="17" t="s">
        <v>50</v>
      </c>
      <c r="D18" s="18">
        <v>4210</v>
      </c>
      <c r="E18" s="11">
        <v>35650</v>
      </c>
      <c r="F18" s="11">
        <v>2900</v>
      </c>
    </row>
    <row r="19" spans="3:6" ht="25.5">
      <c r="C19" s="14" t="s">
        <v>51</v>
      </c>
      <c r="D19" s="18">
        <v>4240</v>
      </c>
      <c r="E19" s="11">
        <v>26416</v>
      </c>
      <c r="F19" s="11">
        <v>700</v>
      </c>
    </row>
    <row r="20" spans="3:6" ht="12.75">
      <c r="C20" s="14" t="s">
        <v>52</v>
      </c>
      <c r="D20" s="18">
        <v>4260</v>
      </c>
      <c r="E20" s="11">
        <v>2950</v>
      </c>
      <c r="F20" s="11">
        <v>3100</v>
      </c>
    </row>
    <row r="21" spans="3:6" ht="12.75">
      <c r="C21" s="14" t="s">
        <v>53</v>
      </c>
      <c r="D21" s="18">
        <v>4270</v>
      </c>
      <c r="E21" s="11"/>
      <c r="F21" s="11">
        <v>31100</v>
      </c>
    </row>
    <row r="22" spans="3:6" ht="12.75">
      <c r="C22" s="14" t="s">
        <v>54</v>
      </c>
      <c r="D22" s="18">
        <v>4280</v>
      </c>
      <c r="E22" s="11">
        <v>250</v>
      </c>
      <c r="F22" s="11">
        <v>100</v>
      </c>
    </row>
    <row r="23" spans="3:6" ht="12.75">
      <c r="C23" s="14" t="s">
        <v>55</v>
      </c>
      <c r="D23" s="18">
        <v>4300</v>
      </c>
      <c r="E23" s="11">
        <v>1100</v>
      </c>
      <c r="F23" s="11">
        <v>3100</v>
      </c>
    </row>
    <row r="24" spans="3:6" ht="12.75">
      <c r="C24" s="14" t="s">
        <v>56</v>
      </c>
      <c r="D24" s="18">
        <v>4350</v>
      </c>
      <c r="E24" s="11"/>
      <c r="F24" s="11"/>
    </row>
    <row r="25" spans="3:6" ht="25.5">
      <c r="C25" s="14" t="s">
        <v>57</v>
      </c>
      <c r="D25" s="18">
        <v>4360</v>
      </c>
      <c r="E25" s="11"/>
      <c r="F25" s="11"/>
    </row>
    <row r="26" spans="3:6" ht="25.5">
      <c r="C26" s="14" t="s">
        <v>58</v>
      </c>
      <c r="D26" s="18">
        <v>4370</v>
      </c>
      <c r="E26" s="11">
        <v>100</v>
      </c>
      <c r="F26" s="11"/>
    </row>
    <row r="27" spans="3:6" ht="25.5">
      <c r="C27" s="14" t="s">
        <v>65</v>
      </c>
      <c r="D27" s="18">
        <v>4390</v>
      </c>
      <c r="E27" s="11"/>
      <c r="F27" s="11"/>
    </row>
    <row r="28" spans="3:6" ht="12.75">
      <c r="C28" s="14" t="s">
        <v>59</v>
      </c>
      <c r="D28" s="18">
        <v>4410</v>
      </c>
      <c r="E28" s="11"/>
      <c r="F28" s="11"/>
    </row>
    <row r="29" spans="3:6" ht="12.75">
      <c r="C29" s="14" t="s">
        <v>64</v>
      </c>
      <c r="D29" s="18">
        <v>4430</v>
      </c>
      <c r="E29" s="11"/>
      <c r="F29" s="11"/>
    </row>
    <row r="30" spans="3:6" ht="12.75">
      <c r="C30" s="14" t="s">
        <v>60</v>
      </c>
      <c r="D30" s="18">
        <v>4440</v>
      </c>
      <c r="E30" s="11">
        <v>1632</v>
      </c>
      <c r="F30" s="11">
        <v>9373</v>
      </c>
    </row>
    <row r="31" spans="3:6" ht="25.5">
      <c r="C31" s="14" t="s">
        <v>61</v>
      </c>
      <c r="D31" s="18">
        <v>4700</v>
      </c>
      <c r="E31" s="11"/>
      <c r="F31" s="11"/>
    </row>
    <row r="32" spans="3:6" ht="25.5">
      <c r="C32" s="14" t="s">
        <v>62</v>
      </c>
      <c r="D32" s="18">
        <v>4740</v>
      </c>
      <c r="E32" s="11">
        <v>50</v>
      </c>
      <c r="F32" s="11">
        <v>200</v>
      </c>
    </row>
    <row r="33" spans="3:6" ht="25.5">
      <c r="C33" s="14" t="s">
        <v>63</v>
      </c>
      <c r="D33" s="18">
        <v>4750</v>
      </c>
      <c r="E33" s="11"/>
      <c r="F33" s="11">
        <v>500</v>
      </c>
    </row>
    <row r="34" spans="3:6" ht="15.75" customHeight="1">
      <c r="C34" s="270" t="s">
        <v>79</v>
      </c>
      <c r="D34" s="271"/>
      <c r="E34" s="19">
        <f>SUM(E12:E33)</f>
        <v>133344</v>
      </c>
      <c r="F34" s="19">
        <f>SUM(F12:F33)</f>
        <v>259960</v>
      </c>
    </row>
  </sheetData>
  <mergeCells count="10">
    <mergeCell ref="I1:K1"/>
    <mergeCell ref="I2:K2"/>
    <mergeCell ref="I3:K3"/>
    <mergeCell ref="I4:K4"/>
    <mergeCell ref="C34:D34"/>
    <mergeCell ref="A6:L6"/>
    <mergeCell ref="A7:L7"/>
    <mergeCell ref="C10:C11"/>
    <mergeCell ref="D10:D11"/>
    <mergeCell ref="E10:F10"/>
  </mergeCells>
  <printOptions horizontalCentered="1"/>
  <pageMargins left="0.1968503937007874" right="0.1968503937007874" top="0.7874015748031497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334"/>
  <sheetViews>
    <sheetView zoomScale="110" zoomScaleNormal="110" workbookViewId="0" topLeftCell="E1">
      <selection activeCell="K3" sqref="K3"/>
    </sheetView>
  </sheetViews>
  <sheetFormatPr defaultColWidth="9.00390625" defaultRowHeight="12.75"/>
  <cols>
    <col min="1" max="1" width="29.375" style="0" customWidth="1"/>
    <col min="2" max="2" width="4.875" style="0" customWidth="1"/>
    <col min="3" max="3" width="10.00390625" style="0" customWidth="1"/>
    <col min="5" max="5" width="12.375" style="0" customWidth="1"/>
    <col min="7" max="7" width="10.375" style="0" customWidth="1"/>
    <col min="9" max="9" width="11.25390625" style="0" customWidth="1"/>
    <col min="11" max="11" width="10.00390625" style="0" customWidth="1"/>
    <col min="13" max="13" width="10.625" style="0" customWidth="1"/>
    <col min="15" max="15" width="10.75390625" style="0" customWidth="1"/>
    <col min="16" max="16" width="10.125" style="0" customWidth="1"/>
    <col min="17" max="17" width="12.00390625" style="31" customWidth="1"/>
  </cols>
  <sheetData>
    <row r="1" spans="14:16" ht="12.75" customHeight="1">
      <c r="N1" s="261" t="s">
        <v>178</v>
      </c>
      <c r="O1" s="261"/>
      <c r="P1" s="261"/>
    </row>
    <row r="2" spans="14:16" ht="12.75" customHeight="1">
      <c r="N2" s="261" t="s">
        <v>179</v>
      </c>
      <c r="O2" s="261"/>
      <c r="P2" s="261"/>
    </row>
    <row r="3" spans="5:16" ht="12.75" customHeight="1">
      <c r="E3" s="22"/>
      <c r="N3" s="261" t="s">
        <v>8</v>
      </c>
      <c r="O3" s="261"/>
      <c r="P3" s="261"/>
    </row>
    <row r="4" spans="5:16" ht="12.75">
      <c r="E4" s="24"/>
      <c r="N4" s="261" t="s">
        <v>180</v>
      </c>
      <c r="O4" s="261"/>
      <c r="P4" s="261"/>
    </row>
    <row r="6" spans="1:162" ht="15.75" customHeight="1">
      <c r="A6" s="262" t="s">
        <v>38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18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</row>
    <row r="7" spans="1:162" ht="15.75" customHeight="1">
      <c r="A7" s="263" t="s">
        <v>146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18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16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8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1:162" ht="19.5" customHeight="1">
      <c r="A9" s="268" t="s">
        <v>0</v>
      </c>
      <c r="B9" s="268" t="s">
        <v>7</v>
      </c>
      <c r="C9" s="266" t="s">
        <v>33</v>
      </c>
      <c r="D9" s="267"/>
      <c r="E9" s="266" t="s">
        <v>1</v>
      </c>
      <c r="F9" s="267"/>
      <c r="G9" s="266" t="s">
        <v>2</v>
      </c>
      <c r="H9" s="267"/>
      <c r="I9" s="266" t="s">
        <v>3</v>
      </c>
      <c r="J9" s="267"/>
      <c r="K9" s="266" t="s">
        <v>4</v>
      </c>
      <c r="L9" s="267"/>
      <c r="M9" s="266" t="s">
        <v>5</v>
      </c>
      <c r="N9" s="267"/>
      <c r="O9" s="266" t="s">
        <v>6</v>
      </c>
      <c r="P9" s="267"/>
      <c r="Q9" s="18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36.75" customHeight="1">
      <c r="A10" s="269"/>
      <c r="B10" s="269"/>
      <c r="C10" s="4" t="s">
        <v>148</v>
      </c>
      <c r="D10" s="4" t="s">
        <v>147</v>
      </c>
      <c r="E10" s="4" t="s">
        <v>148</v>
      </c>
      <c r="F10" s="4" t="s">
        <v>147</v>
      </c>
      <c r="G10" s="4" t="s">
        <v>148</v>
      </c>
      <c r="H10" s="4" t="s">
        <v>147</v>
      </c>
      <c r="I10" s="4" t="s">
        <v>148</v>
      </c>
      <c r="J10" s="4" t="s">
        <v>147</v>
      </c>
      <c r="K10" s="4" t="s">
        <v>148</v>
      </c>
      <c r="L10" s="4" t="s">
        <v>147</v>
      </c>
      <c r="M10" s="4" t="s">
        <v>148</v>
      </c>
      <c r="N10" s="4" t="s">
        <v>147</v>
      </c>
      <c r="O10" s="4" t="s">
        <v>148</v>
      </c>
      <c r="P10" s="4" t="s">
        <v>147</v>
      </c>
      <c r="Q10" s="18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ht="30" customHeight="1">
      <c r="A11" s="14" t="s">
        <v>39</v>
      </c>
      <c r="B11" s="16" t="s">
        <v>40</v>
      </c>
      <c r="C11" s="29">
        <v>4164</v>
      </c>
      <c r="D11" s="29">
        <v>4000</v>
      </c>
      <c r="E11" s="181">
        <v>1000</v>
      </c>
      <c r="F11" s="29">
        <v>800</v>
      </c>
      <c r="G11" s="29">
        <v>5200</v>
      </c>
      <c r="H11" s="29">
        <v>1250</v>
      </c>
      <c r="I11" s="29">
        <v>2000</v>
      </c>
      <c r="J11" s="29">
        <v>5600</v>
      </c>
      <c r="K11" s="29">
        <v>6890</v>
      </c>
      <c r="L11" s="29">
        <v>9700</v>
      </c>
      <c r="M11" s="29">
        <v>15000</v>
      </c>
      <c r="N11" s="29">
        <v>11000</v>
      </c>
      <c r="O11" s="29">
        <f aca="true" t="shared" si="0" ref="O11:P26">SUM(C11+E11+G11+I11+K11+M11)</f>
        <v>34254</v>
      </c>
      <c r="P11" s="29">
        <f t="shared" si="0"/>
        <v>32350</v>
      </c>
      <c r="Q11" s="19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</row>
    <row r="12" spans="1:162" ht="26.25" customHeight="1">
      <c r="A12" s="14" t="s">
        <v>41</v>
      </c>
      <c r="B12" s="16" t="s">
        <v>42</v>
      </c>
      <c r="C12" s="29">
        <v>1294323</v>
      </c>
      <c r="D12" s="29">
        <v>1168304</v>
      </c>
      <c r="E12" s="181">
        <v>1437057</v>
      </c>
      <c r="F12" s="29">
        <v>1504626</v>
      </c>
      <c r="G12" s="29">
        <v>1894685</v>
      </c>
      <c r="H12" s="29">
        <v>1898816</v>
      </c>
      <c r="I12" s="29">
        <v>2305027</v>
      </c>
      <c r="J12" s="29">
        <v>2576209</v>
      </c>
      <c r="K12" s="29">
        <v>2834767</v>
      </c>
      <c r="L12" s="29">
        <v>2876052</v>
      </c>
      <c r="M12" s="29">
        <v>3658737</v>
      </c>
      <c r="N12" s="29">
        <v>3677647</v>
      </c>
      <c r="O12" s="29">
        <f t="shared" si="0"/>
        <v>13424596</v>
      </c>
      <c r="P12" s="29">
        <f t="shared" si="0"/>
        <v>13701654</v>
      </c>
      <c r="Q12" s="19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</row>
    <row r="13" spans="1:162" ht="15.75">
      <c r="A13" s="14" t="s">
        <v>43</v>
      </c>
      <c r="B13" s="16" t="s">
        <v>44</v>
      </c>
      <c r="C13" s="29">
        <v>101655</v>
      </c>
      <c r="D13" s="29">
        <v>105250</v>
      </c>
      <c r="E13" s="181">
        <v>99936</v>
      </c>
      <c r="F13" s="29">
        <v>112905</v>
      </c>
      <c r="G13" s="29">
        <v>147961</v>
      </c>
      <c r="H13" s="29">
        <v>149380</v>
      </c>
      <c r="I13" s="29">
        <v>170209</v>
      </c>
      <c r="J13" s="29">
        <v>187666</v>
      </c>
      <c r="K13" s="29">
        <v>213170</v>
      </c>
      <c r="L13" s="29">
        <v>227375</v>
      </c>
      <c r="M13" s="29">
        <v>299141</v>
      </c>
      <c r="N13" s="29">
        <v>300323</v>
      </c>
      <c r="O13" s="29">
        <f t="shared" si="0"/>
        <v>1032072</v>
      </c>
      <c r="P13" s="29">
        <f t="shared" si="0"/>
        <v>1082899</v>
      </c>
      <c r="Q13" s="19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</row>
    <row r="14" spans="1:162" ht="15.75">
      <c r="A14" s="14" t="s">
        <v>45</v>
      </c>
      <c r="B14" s="16" t="s">
        <v>46</v>
      </c>
      <c r="C14" s="29">
        <v>211319</v>
      </c>
      <c r="D14" s="29">
        <v>195363</v>
      </c>
      <c r="E14" s="181">
        <v>234880</v>
      </c>
      <c r="F14" s="29">
        <v>243827</v>
      </c>
      <c r="G14" s="29">
        <v>314834</v>
      </c>
      <c r="H14" s="29">
        <v>317200</v>
      </c>
      <c r="I14" s="29">
        <v>367383</v>
      </c>
      <c r="J14" s="29">
        <v>409379</v>
      </c>
      <c r="K14" s="29">
        <v>460120</v>
      </c>
      <c r="L14" s="29">
        <v>464730</v>
      </c>
      <c r="M14" s="29">
        <v>602866</v>
      </c>
      <c r="N14" s="29">
        <v>611169</v>
      </c>
      <c r="O14" s="29">
        <f t="shared" si="0"/>
        <v>2191402</v>
      </c>
      <c r="P14" s="29">
        <f t="shared" si="0"/>
        <v>2241668</v>
      </c>
      <c r="Q14" s="19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2" ht="15.75">
      <c r="A15" s="14" t="s">
        <v>47</v>
      </c>
      <c r="B15" s="16" t="s">
        <v>48</v>
      </c>
      <c r="C15" s="29">
        <v>33681</v>
      </c>
      <c r="D15" s="29">
        <v>31202</v>
      </c>
      <c r="E15" s="181">
        <v>37222</v>
      </c>
      <c r="F15" s="29">
        <v>39324</v>
      </c>
      <c r="G15" s="29">
        <v>49824</v>
      </c>
      <c r="H15" s="29">
        <v>49410</v>
      </c>
      <c r="I15" s="29">
        <v>59069</v>
      </c>
      <c r="J15" s="29">
        <v>66422</v>
      </c>
      <c r="K15" s="29">
        <v>72848</v>
      </c>
      <c r="L15" s="29">
        <v>74956</v>
      </c>
      <c r="M15" s="29">
        <v>94735</v>
      </c>
      <c r="N15" s="29">
        <v>96108</v>
      </c>
      <c r="O15" s="29">
        <f t="shared" si="0"/>
        <v>347379</v>
      </c>
      <c r="P15" s="29">
        <f t="shared" si="0"/>
        <v>357422</v>
      </c>
      <c r="Q15" s="19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2" ht="15.75">
      <c r="A16" s="14" t="s">
        <v>49</v>
      </c>
      <c r="B16" s="18">
        <v>4170</v>
      </c>
      <c r="C16" s="15">
        <v>500</v>
      </c>
      <c r="D16" s="15">
        <v>500</v>
      </c>
      <c r="E16" s="26">
        <v>600</v>
      </c>
      <c r="F16" s="15"/>
      <c r="G16" s="15">
        <v>500</v>
      </c>
      <c r="H16" s="15"/>
      <c r="I16" s="15">
        <v>3300</v>
      </c>
      <c r="J16" s="15">
        <v>2000</v>
      </c>
      <c r="K16" s="15"/>
      <c r="L16" s="15"/>
      <c r="M16" s="15">
        <v>4500</v>
      </c>
      <c r="N16" s="15"/>
      <c r="O16" s="29">
        <f t="shared" si="0"/>
        <v>9400</v>
      </c>
      <c r="P16" s="29">
        <f t="shared" si="0"/>
        <v>2500</v>
      </c>
      <c r="Q16" s="19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s="31" customFormat="1" ht="15.75">
      <c r="A17" s="17" t="s">
        <v>50</v>
      </c>
      <c r="B17" s="188">
        <v>4210</v>
      </c>
      <c r="C17" s="26">
        <v>32419</v>
      </c>
      <c r="D17" s="26">
        <v>33500</v>
      </c>
      <c r="E17" s="26">
        <v>81868</v>
      </c>
      <c r="F17" s="26">
        <v>32200</v>
      </c>
      <c r="G17" s="26">
        <v>66650</v>
      </c>
      <c r="H17" s="26">
        <v>14610</v>
      </c>
      <c r="I17" s="26">
        <v>40594</v>
      </c>
      <c r="J17" s="26">
        <v>69100</v>
      </c>
      <c r="K17" s="26">
        <v>85800</v>
      </c>
      <c r="L17" s="26">
        <v>88800</v>
      </c>
      <c r="M17" s="26">
        <v>52829</v>
      </c>
      <c r="N17" s="26">
        <v>35500</v>
      </c>
      <c r="O17" s="181">
        <f t="shared" si="0"/>
        <v>360160</v>
      </c>
      <c r="P17" s="181">
        <f t="shared" si="0"/>
        <v>273710</v>
      </c>
      <c r="Q17" s="194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</row>
    <row r="18" spans="1:162" ht="26.25">
      <c r="A18" s="14" t="s">
        <v>51</v>
      </c>
      <c r="B18" s="18">
        <v>4240</v>
      </c>
      <c r="C18" s="15">
        <v>1545</v>
      </c>
      <c r="D18" s="15">
        <v>2000</v>
      </c>
      <c r="E18" s="26">
        <v>25900</v>
      </c>
      <c r="F18" s="15">
        <v>6000</v>
      </c>
      <c r="G18" s="15">
        <v>10500</v>
      </c>
      <c r="H18" s="15"/>
      <c r="I18" s="15">
        <v>11000</v>
      </c>
      <c r="J18" s="15">
        <v>11000</v>
      </c>
      <c r="K18" s="15">
        <v>97600</v>
      </c>
      <c r="L18" s="15">
        <v>39712</v>
      </c>
      <c r="M18" s="15">
        <v>10000</v>
      </c>
      <c r="N18" s="15">
        <v>7000</v>
      </c>
      <c r="O18" s="29">
        <f t="shared" si="0"/>
        <v>156545</v>
      </c>
      <c r="P18" s="29">
        <f t="shared" si="0"/>
        <v>65712</v>
      </c>
      <c r="Q18" s="19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15.75">
      <c r="A19" s="14" t="s">
        <v>52</v>
      </c>
      <c r="B19" s="18">
        <v>4260</v>
      </c>
      <c r="C19" s="15">
        <v>54000</v>
      </c>
      <c r="D19" s="15">
        <v>42200</v>
      </c>
      <c r="E19" s="26">
        <v>114500</v>
      </c>
      <c r="F19" s="15">
        <v>114500</v>
      </c>
      <c r="G19" s="15">
        <v>145924</v>
      </c>
      <c r="H19" s="15">
        <v>76000</v>
      </c>
      <c r="I19" s="15">
        <v>120000</v>
      </c>
      <c r="J19" s="15">
        <v>120000</v>
      </c>
      <c r="K19" s="15">
        <v>206320</v>
      </c>
      <c r="L19" s="15">
        <v>234300</v>
      </c>
      <c r="M19" s="15">
        <v>255925</v>
      </c>
      <c r="N19" s="15">
        <v>214244</v>
      </c>
      <c r="O19" s="29">
        <f t="shared" si="0"/>
        <v>896669</v>
      </c>
      <c r="P19" s="29">
        <f t="shared" si="0"/>
        <v>801244</v>
      </c>
      <c r="Q19" s="19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31" customFormat="1" ht="15.75">
      <c r="A20" s="17" t="s">
        <v>53</v>
      </c>
      <c r="B20" s="188">
        <v>4270</v>
      </c>
      <c r="C20" s="26">
        <v>88520</v>
      </c>
      <c r="D20" s="26">
        <v>3000</v>
      </c>
      <c r="E20" s="26">
        <v>32200</v>
      </c>
      <c r="F20" s="26">
        <v>3500</v>
      </c>
      <c r="G20" s="26">
        <v>37000</v>
      </c>
      <c r="H20" s="26"/>
      <c r="I20" s="26">
        <v>337450</v>
      </c>
      <c r="J20" s="26">
        <v>119600</v>
      </c>
      <c r="K20" s="26">
        <v>416501</v>
      </c>
      <c r="L20" s="26">
        <v>166500</v>
      </c>
      <c r="M20" s="26">
        <v>138000</v>
      </c>
      <c r="N20" s="26">
        <v>100700</v>
      </c>
      <c r="O20" s="181">
        <f t="shared" si="0"/>
        <v>1049671</v>
      </c>
      <c r="P20" s="181">
        <f t="shared" si="0"/>
        <v>393300</v>
      </c>
      <c r="Q20" s="194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</row>
    <row r="21" spans="1:162" ht="15.75">
      <c r="A21" s="14" t="s">
        <v>54</v>
      </c>
      <c r="B21" s="18">
        <v>4280</v>
      </c>
      <c r="C21" s="15">
        <v>2500</v>
      </c>
      <c r="D21" s="15">
        <v>2500</v>
      </c>
      <c r="E21" s="26">
        <v>2800</v>
      </c>
      <c r="F21" s="15">
        <v>3000</v>
      </c>
      <c r="G21" s="15">
        <v>3200</v>
      </c>
      <c r="H21" s="15">
        <v>4545</v>
      </c>
      <c r="I21" s="15">
        <v>4000</v>
      </c>
      <c r="J21" s="15">
        <v>3500</v>
      </c>
      <c r="K21" s="15">
        <v>3240</v>
      </c>
      <c r="L21" s="15">
        <v>3700</v>
      </c>
      <c r="M21" s="15">
        <v>7000</v>
      </c>
      <c r="N21" s="15">
        <v>4000</v>
      </c>
      <c r="O21" s="29">
        <f t="shared" si="0"/>
        <v>22740</v>
      </c>
      <c r="P21" s="29">
        <f t="shared" si="0"/>
        <v>21245</v>
      </c>
      <c r="Q21" s="19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ht="15.75">
      <c r="A22" s="14" t="s">
        <v>55</v>
      </c>
      <c r="B22" s="18">
        <v>4300</v>
      </c>
      <c r="C22" s="15">
        <v>17000</v>
      </c>
      <c r="D22" s="15">
        <v>17000</v>
      </c>
      <c r="E22" s="26">
        <v>25300</v>
      </c>
      <c r="F22" s="15">
        <v>15100</v>
      </c>
      <c r="G22" s="15">
        <v>18698</v>
      </c>
      <c r="H22" s="15">
        <v>19232</v>
      </c>
      <c r="I22" s="15">
        <v>56719</v>
      </c>
      <c r="J22" s="15">
        <v>32700</v>
      </c>
      <c r="K22" s="15">
        <v>26600</v>
      </c>
      <c r="L22" s="15">
        <v>26900</v>
      </c>
      <c r="M22" s="15">
        <v>40300</v>
      </c>
      <c r="N22" s="15">
        <v>33800</v>
      </c>
      <c r="O22" s="29">
        <f t="shared" si="0"/>
        <v>184617</v>
      </c>
      <c r="P22" s="29">
        <f t="shared" si="0"/>
        <v>144732</v>
      </c>
      <c r="Q22" s="194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ht="20.25" customHeight="1">
      <c r="A23" s="14" t="s">
        <v>56</v>
      </c>
      <c r="B23" s="18">
        <v>4350</v>
      </c>
      <c r="C23" s="15">
        <v>200</v>
      </c>
      <c r="D23" s="15">
        <v>400</v>
      </c>
      <c r="E23" s="15">
        <v>400</v>
      </c>
      <c r="F23" s="15">
        <v>400</v>
      </c>
      <c r="G23" s="15">
        <v>1500</v>
      </c>
      <c r="H23" s="15">
        <v>1000</v>
      </c>
      <c r="I23" s="15">
        <v>1000</v>
      </c>
      <c r="J23" s="15">
        <v>1500</v>
      </c>
      <c r="K23" s="15">
        <v>2081</v>
      </c>
      <c r="L23" s="15">
        <v>2150</v>
      </c>
      <c r="M23" s="15">
        <v>400</v>
      </c>
      <c r="N23" s="15">
        <v>400</v>
      </c>
      <c r="O23" s="29">
        <f t="shared" si="0"/>
        <v>5581</v>
      </c>
      <c r="P23" s="29">
        <f t="shared" si="0"/>
        <v>5850</v>
      </c>
      <c r="Q23" s="194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ht="26.25">
      <c r="A24" s="14" t="s">
        <v>57</v>
      </c>
      <c r="B24" s="18">
        <v>4360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9">
        <f t="shared" si="0"/>
        <v>0</v>
      </c>
      <c r="P24" s="29">
        <f t="shared" si="0"/>
        <v>0</v>
      </c>
      <c r="Q24" s="194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ht="26.25">
      <c r="A25" s="14" t="s">
        <v>58</v>
      </c>
      <c r="B25" s="18">
        <v>4370</v>
      </c>
      <c r="C25" s="15">
        <v>5500</v>
      </c>
      <c r="D25" s="15">
        <v>4500</v>
      </c>
      <c r="E25" s="15">
        <v>3600</v>
      </c>
      <c r="F25" s="15">
        <v>3600</v>
      </c>
      <c r="G25" s="15">
        <v>7200</v>
      </c>
      <c r="H25" s="15">
        <v>5000</v>
      </c>
      <c r="I25" s="15">
        <v>6000</v>
      </c>
      <c r="J25" s="15">
        <v>6000</v>
      </c>
      <c r="K25" s="15">
        <v>6000</v>
      </c>
      <c r="L25" s="15">
        <v>6000</v>
      </c>
      <c r="M25" s="15">
        <v>5162</v>
      </c>
      <c r="N25" s="15">
        <v>5000</v>
      </c>
      <c r="O25" s="29">
        <f t="shared" si="0"/>
        <v>33462</v>
      </c>
      <c r="P25" s="29">
        <f t="shared" si="0"/>
        <v>30100</v>
      </c>
      <c r="Q25" s="194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ht="26.25">
      <c r="A26" s="14" t="s">
        <v>65</v>
      </c>
      <c r="B26" s="18">
        <v>4390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9">
        <f t="shared" si="0"/>
        <v>0</v>
      </c>
      <c r="P26" s="29">
        <f t="shared" si="0"/>
        <v>0</v>
      </c>
      <c r="Q26" s="194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ht="15.75">
      <c r="A27" s="14" t="s">
        <v>59</v>
      </c>
      <c r="B27" s="18">
        <v>4410</v>
      </c>
      <c r="C27" s="15">
        <v>500</v>
      </c>
      <c r="D27" s="15">
        <v>1000</v>
      </c>
      <c r="E27" s="15">
        <v>800</v>
      </c>
      <c r="F27" s="15">
        <v>400</v>
      </c>
      <c r="G27" s="15">
        <v>1000</v>
      </c>
      <c r="H27" s="15">
        <v>202</v>
      </c>
      <c r="I27" s="15">
        <v>500</v>
      </c>
      <c r="J27" s="15">
        <v>500</v>
      </c>
      <c r="K27" s="15">
        <v>500</v>
      </c>
      <c r="L27" s="15">
        <v>1000</v>
      </c>
      <c r="M27" s="15">
        <v>2000</v>
      </c>
      <c r="N27" s="15">
        <v>1000</v>
      </c>
      <c r="O27" s="29">
        <f aca="true" t="shared" si="1" ref="O27:P35">SUM(C27+E27+G27+I27+K27+M27)</f>
        <v>5300</v>
      </c>
      <c r="P27" s="29">
        <f t="shared" si="1"/>
        <v>4102</v>
      </c>
      <c r="Q27" s="194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ht="15.75">
      <c r="A28" s="14" t="s">
        <v>64</v>
      </c>
      <c r="B28" s="18">
        <v>4430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9">
        <f t="shared" si="1"/>
        <v>0</v>
      </c>
      <c r="P28" s="29">
        <f t="shared" si="1"/>
        <v>0</v>
      </c>
      <c r="Q28" s="19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ht="15.75">
      <c r="A29" s="14" t="s">
        <v>60</v>
      </c>
      <c r="B29" s="18">
        <v>4440</v>
      </c>
      <c r="C29" s="15">
        <v>74977</v>
      </c>
      <c r="D29" s="15">
        <v>77383</v>
      </c>
      <c r="E29" s="15">
        <v>91550</v>
      </c>
      <c r="F29" s="15">
        <v>88365</v>
      </c>
      <c r="G29" s="15">
        <v>120593</v>
      </c>
      <c r="H29" s="15">
        <v>111904</v>
      </c>
      <c r="I29" s="15">
        <v>134955</v>
      </c>
      <c r="J29" s="15">
        <v>136557</v>
      </c>
      <c r="K29" s="15">
        <v>149770</v>
      </c>
      <c r="L29" s="15">
        <v>153406</v>
      </c>
      <c r="M29" s="15">
        <v>222813</v>
      </c>
      <c r="N29" s="15">
        <v>224491</v>
      </c>
      <c r="O29" s="29">
        <f t="shared" si="1"/>
        <v>794658</v>
      </c>
      <c r="P29" s="29">
        <f t="shared" si="1"/>
        <v>792106</v>
      </c>
      <c r="Q29" s="194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ht="15.75">
      <c r="A30" s="14" t="s">
        <v>83</v>
      </c>
      <c r="B30" s="18">
        <v>4530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9">
        <f t="shared" si="1"/>
        <v>0</v>
      </c>
      <c r="P30" s="29">
        <f t="shared" si="1"/>
        <v>0</v>
      </c>
      <c r="Q30" s="194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ht="26.25">
      <c r="A31" s="14" t="s">
        <v>61</v>
      </c>
      <c r="B31" s="18">
        <v>4700</v>
      </c>
      <c r="C31" s="15">
        <v>1000</v>
      </c>
      <c r="D31" s="15">
        <v>1000</v>
      </c>
      <c r="E31" s="15">
        <v>1000</v>
      </c>
      <c r="F31" s="15">
        <v>1000</v>
      </c>
      <c r="G31" s="15">
        <v>800</v>
      </c>
      <c r="H31" s="15">
        <v>200</v>
      </c>
      <c r="I31" s="15">
        <v>3500</v>
      </c>
      <c r="J31" s="15">
        <v>3000</v>
      </c>
      <c r="K31" s="15">
        <v>3600</v>
      </c>
      <c r="L31" s="15">
        <v>4500</v>
      </c>
      <c r="M31" s="15">
        <v>2500</v>
      </c>
      <c r="N31" s="15">
        <v>1500</v>
      </c>
      <c r="O31" s="29">
        <f t="shared" si="1"/>
        <v>12400</v>
      </c>
      <c r="P31" s="29">
        <f t="shared" si="1"/>
        <v>11200</v>
      </c>
      <c r="Q31" s="194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ht="26.25">
      <c r="A32" s="14" t="s">
        <v>62</v>
      </c>
      <c r="B32" s="18">
        <v>4740</v>
      </c>
      <c r="C32" s="15">
        <v>1200</v>
      </c>
      <c r="D32" s="15">
        <v>1500</v>
      </c>
      <c r="E32" s="15">
        <v>500</v>
      </c>
      <c r="F32" s="15">
        <v>800</v>
      </c>
      <c r="G32" s="15">
        <v>2000</v>
      </c>
      <c r="H32" s="15">
        <v>1735</v>
      </c>
      <c r="I32" s="15">
        <v>3000</v>
      </c>
      <c r="J32" s="15">
        <v>1500</v>
      </c>
      <c r="K32" s="15">
        <v>3000</v>
      </c>
      <c r="L32" s="15">
        <v>3000</v>
      </c>
      <c r="M32" s="15">
        <v>3000</v>
      </c>
      <c r="N32" s="15">
        <v>3000</v>
      </c>
      <c r="O32" s="29">
        <f t="shared" si="1"/>
        <v>12700</v>
      </c>
      <c r="P32" s="29">
        <f t="shared" si="1"/>
        <v>11535</v>
      </c>
      <c r="Q32" s="19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ht="26.25">
      <c r="A33" s="14" t="s">
        <v>63</v>
      </c>
      <c r="B33" s="18">
        <v>4750</v>
      </c>
      <c r="C33" s="15">
        <v>1800</v>
      </c>
      <c r="D33" s="15">
        <v>10000</v>
      </c>
      <c r="E33" s="15">
        <v>3800</v>
      </c>
      <c r="F33" s="15">
        <v>6200</v>
      </c>
      <c r="G33" s="15">
        <v>2500</v>
      </c>
      <c r="H33" s="15">
        <v>6070</v>
      </c>
      <c r="I33" s="15">
        <v>5000</v>
      </c>
      <c r="J33" s="15">
        <v>12000</v>
      </c>
      <c r="K33" s="15">
        <v>15000</v>
      </c>
      <c r="L33" s="15">
        <v>15000</v>
      </c>
      <c r="M33" s="15">
        <v>5000</v>
      </c>
      <c r="N33" s="15">
        <v>10500</v>
      </c>
      <c r="O33" s="29">
        <f t="shared" si="1"/>
        <v>33100</v>
      </c>
      <c r="P33" s="29">
        <f t="shared" si="1"/>
        <v>59770</v>
      </c>
      <c r="Q33" s="19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ht="15.75">
      <c r="A34" s="14" t="s">
        <v>139</v>
      </c>
      <c r="B34" s="18">
        <v>6050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9">
        <f t="shared" si="1"/>
        <v>0</v>
      </c>
      <c r="P34" s="29">
        <f t="shared" si="1"/>
        <v>0</v>
      </c>
      <c r="Q34" s="19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ht="25.5" customHeight="1">
      <c r="A35" s="14" t="s">
        <v>140</v>
      </c>
      <c r="B35" s="18">
        <v>6060</v>
      </c>
      <c r="C35" s="15"/>
      <c r="D35" s="15"/>
      <c r="E35" s="15"/>
      <c r="F35" s="15"/>
      <c r="G35" s="15">
        <v>20850</v>
      </c>
      <c r="H35" s="15"/>
      <c r="I35" s="15"/>
      <c r="J35" s="15"/>
      <c r="K35" s="15"/>
      <c r="L35" s="15"/>
      <c r="M35" s="15">
        <v>3700</v>
      </c>
      <c r="N35" s="15"/>
      <c r="O35" s="29">
        <f t="shared" si="1"/>
        <v>24550</v>
      </c>
      <c r="P35" s="29">
        <f t="shared" si="1"/>
        <v>0</v>
      </c>
      <c r="Q35" s="194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31" customFormat="1" ht="18.75" customHeight="1">
      <c r="A36" s="264" t="s">
        <v>79</v>
      </c>
      <c r="B36" s="265"/>
      <c r="C36" s="183">
        <f>SUM(C11:C35)</f>
        <v>1926803</v>
      </c>
      <c r="D36" s="183">
        <f aca="true" t="shared" si="2" ref="D36:P36">SUM(D11:D35)</f>
        <v>1700602</v>
      </c>
      <c r="E36" s="183">
        <f t="shared" si="2"/>
        <v>2194913</v>
      </c>
      <c r="F36" s="183">
        <f t="shared" si="2"/>
        <v>2176547</v>
      </c>
      <c r="G36" s="183">
        <f t="shared" si="2"/>
        <v>2851419</v>
      </c>
      <c r="H36" s="183">
        <f t="shared" si="2"/>
        <v>2656554</v>
      </c>
      <c r="I36" s="183">
        <f t="shared" si="2"/>
        <v>3630706</v>
      </c>
      <c r="J36" s="183">
        <f t="shared" si="2"/>
        <v>3764233</v>
      </c>
      <c r="K36" s="183">
        <f t="shared" si="2"/>
        <v>4603807</v>
      </c>
      <c r="L36" s="183">
        <f t="shared" si="2"/>
        <v>4397781</v>
      </c>
      <c r="M36" s="183">
        <f t="shared" si="2"/>
        <v>5423608</v>
      </c>
      <c r="N36" s="183">
        <f t="shared" si="2"/>
        <v>5337382</v>
      </c>
      <c r="O36" s="183">
        <f t="shared" si="2"/>
        <v>20631256</v>
      </c>
      <c r="P36" s="183">
        <f t="shared" si="2"/>
        <v>20033099</v>
      </c>
      <c r="Q36" s="194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</row>
    <row r="37" spans="1:162" ht="15.75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5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ht="15.75">
      <c r="A38" s="197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3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2:162" ht="15.75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3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ht="15.75">
      <c r="A40" s="197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3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3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35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5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35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5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35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</row>
    <row r="48" spans="1:162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35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</row>
    <row r="49" spans="1:16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84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</row>
    <row r="50" spans="1:16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84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</row>
    <row r="51" spans="1:162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84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</row>
    <row r="52" spans="1:162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8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</row>
    <row r="53" spans="1:162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8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</row>
    <row r="54" spans="1:16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8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</row>
    <row r="55" spans="1:16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84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</row>
    <row r="56" spans="1:16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84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</row>
    <row r="57" spans="1:16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8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</row>
    <row r="58" spans="1:16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8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</row>
    <row r="59" spans="1:16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84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</row>
    <row r="60" spans="1:16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8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</row>
    <row r="61" spans="1:16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8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</row>
    <row r="62" spans="1:16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8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</row>
    <row r="63" spans="1:16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84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</row>
    <row r="64" spans="1:16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84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</row>
    <row r="65" spans="1:16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84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</row>
    <row r="66" spans="1:16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84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84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</row>
    <row r="68" spans="1:16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84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</row>
    <row r="69" spans="1:16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84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</row>
    <row r="70" spans="1:16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84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</row>
    <row r="71" spans="1:16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84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</row>
    <row r="72" spans="1:16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84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</row>
    <row r="73" spans="1:16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84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</row>
    <row r="74" spans="1:16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84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</row>
    <row r="75" spans="1:16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84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</row>
    <row r="76" spans="1:16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84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</row>
    <row r="77" spans="1:16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84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</row>
    <row r="78" spans="1:16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84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</row>
    <row r="79" spans="1:16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84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</row>
    <row r="80" spans="1:16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84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</row>
    <row r="81" spans="1:16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84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</row>
    <row r="82" spans="1:16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84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</row>
    <row r="83" spans="1:16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84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</row>
    <row r="84" spans="1:16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84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</row>
    <row r="85" spans="1:16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84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</row>
    <row r="86" spans="1:16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84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84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84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84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84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84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84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84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84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84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84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84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84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84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84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8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8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84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84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84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8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8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84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84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84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84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</row>
    <row r="112" spans="1:16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84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</row>
    <row r="113" spans="1:16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84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</row>
    <row r="114" spans="1:16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84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</row>
    <row r="115" spans="1:16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84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</row>
    <row r="116" spans="1:16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84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</row>
    <row r="117" spans="1:16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84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</row>
    <row r="118" spans="1:162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8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</row>
    <row r="119" spans="1:162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8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</row>
    <row r="120" spans="1:16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8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</row>
    <row r="121" spans="1:162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84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</row>
    <row r="122" spans="1:162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84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</row>
    <row r="123" spans="1:162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84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</row>
    <row r="124" spans="1:16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8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</row>
    <row r="125" spans="1:162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84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</row>
    <row r="126" spans="1:162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84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</row>
    <row r="127" spans="1:162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84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</row>
    <row r="128" spans="1:162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84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</row>
    <row r="129" spans="1:162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84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</row>
    <row r="130" spans="1:162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84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</row>
    <row r="131" spans="1:16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8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</row>
    <row r="132" spans="1:162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8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</row>
    <row r="133" spans="1:162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8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</row>
    <row r="134" spans="1:162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84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</row>
    <row r="135" spans="1:162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84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</row>
    <row r="136" spans="1:162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84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</row>
    <row r="137" spans="1:162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84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</row>
    <row r="138" spans="1:162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84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</row>
    <row r="139" spans="1:162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84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</row>
    <row r="140" spans="1:162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84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</row>
    <row r="141" spans="1:162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84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</row>
    <row r="142" spans="1:162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84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</row>
    <row r="143" spans="1:162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84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</row>
    <row r="144" spans="1:162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8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</row>
    <row r="145" spans="1:162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8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</row>
    <row r="146" spans="1:162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8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</row>
    <row r="147" spans="1:162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84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</row>
    <row r="148" spans="1:162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84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</row>
    <row r="149" spans="1:162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84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</row>
    <row r="150" spans="1:162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84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</row>
    <row r="151" spans="1:162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84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</row>
    <row r="152" spans="1:162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84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</row>
    <row r="153" spans="1:162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84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</row>
    <row r="154" spans="1:162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84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</row>
    <row r="155" spans="1:162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84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</row>
    <row r="156" spans="1:162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84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</row>
    <row r="157" spans="1:162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84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</row>
    <row r="158" spans="1:162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84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</row>
    <row r="159" spans="1:162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84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</row>
    <row r="160" spans="1:162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84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</row>
    <row r="161" spans="1:162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84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</row>
    <row r="162" spans="1:162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84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</row>
    <row r="163" spans="1:162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84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</row>
    <row r="164" spans="1:162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84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</row>
    <row r="165" spans="1:162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84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</row>
    <row r="166" spans="1:16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8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</row>
    <row r="167" spans="1:16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8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</row>
    <row r="168" spans="1:16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85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</row>
    <row r="169" spans="1:16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8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</row>
    <row r="170" spans="1:16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8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</row>
    <row r="171" spans="1:16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8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</row>
    <row r="172" spans="1:16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8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</row>
    <row r="173" spans="1:16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8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</row>
    <row r="174" spans="1:16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8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</row>
    <row r="175" spans="1:16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8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</row>
    <row r="176" spans="1:16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8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</row>
    <row r="177" spans="1:16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8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</row>
    <row r="178" spans="1:16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8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</row>
    <row r="179" spans="1:16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8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</row>
    <row r="180" spans="1:16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8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</row>
    <row r="181" spans="1:16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8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</row>
    <row r="182" spans="1:16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8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</row>
    <row r="183" spans="1:16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8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</row>
    <row r="184" spans="1:16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8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</row>
    <row r="185" spans="1:16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8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</row>
    <row r="186" spans="1:16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8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</row>
    <row r="187" spans="1:16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8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</row>
    <row r="188" spans="1:16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8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</row>
    <row r="189" spans="1:16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8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</row>
    <row r="190" spans="1:16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8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</row>
    <row r="191" spans="1:16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8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</row>
    <row r="192" spans="1:16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8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</row>
    <row r="193" spans="1:16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8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</row>
    <row r="194" spans="1:16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8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</row>
    <row r="195" spans="1:16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8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</row>
    <row r="196" spans="1:16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8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</row>
    <row r="197" spans="1:16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85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</row>
    <row r="198" spans="1:16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8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</row>
    <row r="199" spans="1:16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8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</row>
    <row r="200" spans="1:16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8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</row>
    <row r="201" spans="1:16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85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</row>
    <row r="202" spans="1:16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85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</row>
    <row r="203" spans="1:16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8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</row>
    <row r="204" spans="1:16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8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</row>
    <row r="205" spans="1:16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8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</row>
    <row r="206" spans="1:16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85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</row>
    <row r="207" spans="1:16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85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</row>
    <row r="208" spans="1:16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85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</row>
    <row r="209" spans="1:16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85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</row>
    <row r="210" spans="1:16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8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</row>
    <row r="211" spans="1:16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8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</row>
    <row r="212" spans="1:16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8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</row>
    <row r="213" spans="1:16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8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</row>
    <row r="214" spans="1:16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85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</row>
    <row r="215" spans="1:16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8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</row>
    <row r="216" spans="1:16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8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</row>
    <row r="217" spans="1:16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85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</row>
    <row r="218" spans="1:16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85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</row>
    <row r="219" spans="1:16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8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</row>
    <row r="220" spans="1:16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85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</row>
    <row r="221" spans="1:16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8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</row>
    <row r="222" spans="1:16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85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</row>
    <row r="223" spans="1:16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85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</row>
    <row r="224" spans="1:16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8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</row>
    <row r="225" spans="1:16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8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</row>
    <row r="226" spans="1:16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85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</row>
    <row r="227" spans="1:16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8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</row>
    <row r="228" spans="1:16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85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</row>
    <row r="229" spans="1:16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85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</row>
    <row r="230" spans="1:16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85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</row>
    <row r="231" spans="1:16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85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</row>
    <row r="232" spans="1:16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8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</row>
    <row r="233" spans="1:16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85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</row>
    <row r="234" spans="1:16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85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</row>
    <row r="235" spans="1:16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8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</row>
    <row r="236" spans="1:16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8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</row>
    <row r="237" spans="1:16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85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</row>
    <row r="238" spans="1:16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85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</row>
    <row r="239" spans="1:16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85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</row>
    <row r="240" spans="1:16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8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</row>
    <row r="241" spans="1:16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8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</row>
    <row r="242" spans="1:16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85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</row>
    <row r="243" spans="1:16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85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</row>
    <row r="244" spans="1:16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8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</row>
    <row r="245" spans="1:16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8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</row>
    <row r="246" spans="1:16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85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</row>
    <row r="247" spans="1:16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8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</row>
    <row r="248" spans="1:16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85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</row>
    <row r="249" spans="1:16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8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</row>
    <row r="250" spans="1:16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8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</row>
    <row r="251" spans="1:16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8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</row>
    <row r="252" spans="1:16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8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</row>
    <row r="253" spans="1:16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8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</row>
    <row r="254" spans="1:16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85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</row>
    <row r="255" spans="1:16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8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</row>
    <row r="256" spans="1:16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8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</row>
    <row r="257" spans="1:16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8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</row>
    <row r="258" spans="1:16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8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</row>
    <row r="259" spans="1:16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8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</row>
    <row r="260" spans="1:16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8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</row>
    <row r="261" spans="1:16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85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</row>
    <row r="262" spans="1:16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8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</row>
    <row r="263" spans="1:16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8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</row>
    <row r="264" spans="1:16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85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</row>
    <row r="265" spans="1:16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8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</row>
    <row r="266" spans="1:16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85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</row>
    <row r="267" spans="1:16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8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</row>
    <row r="268" spans="1:16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8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</row>
    <row r="269" spans="1:16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8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</row>
    <row r="270" spans="1:16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85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</row>
    <row r="271" spans="1:16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8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</row>
    <row r="272" spans="1:16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8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</row>
    <row r="273" spans="1:16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8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</row>
    <row r="274" spans="1:16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8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</row>
    <row r="275" spans="1:16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8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</row>
    <row r="276" spans="1:16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85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</row>
    <row r="277" spans="1:16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8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</row>
    <row r="278" spans="1:16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8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</row>
    <row r="279" spans="1:16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8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</row>
    <row r="280" spans="1:16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85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</row>
    <row r="281" spans="1:16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8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</row>
    <row r="282" spans="1:16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85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</row>
    <row r="283" spans="1:16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8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</row>
    <row r="284" spans="1:16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8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</row>
    <row r="285" spans="1:16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8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</row>
    <row r="286" spans="1:16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8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</row>
    <row r="287" spans="1:16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8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</row>
    <row r="288" spans="1:16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8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</row>
    <row r="289" spans="1:16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8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</row>
    <row r="290" spans="1:16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8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</row>
    <row r="291" spans="1:16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8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</row>
    <row r="292" spans="1:16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85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</row>
    <row r="293" spans="1:16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85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</row>
    <row r="294" spans="1:16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85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</row>
    <row r="295" spans="1:16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85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</row>
    <row r="296" spans="1:16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85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</row>
    <row r="297" spans="1:16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85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</row>
    <row r="298" spans="1:16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85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</row>
    <row r="299" spans="1:16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85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</row>
    <row r="300" spans="1:16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8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</row>
    <row r="301" spans="1:16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85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</row>
    <row r="302" spans="1:16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85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</row>
    <row r="303" spans="1:16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85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</row>
    <row r="304" spans="1:16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85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</row>
    <row r="305" spans="1:16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85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</row>
    <row r="306" spans="1:16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85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</row>
    <row r="307" spans="1:16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85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</row>
    <row r="308" spans="1:16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85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</row>
    <row r="309" spans="1:16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85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</row>
    <row r="310" spans="1:16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85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</row>
    <row r="311" spans="1:16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85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</row>
    <row r="312" spans="1:16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85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</row>
    <row r="313" spans="1:16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85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</row>
    <row r="314" spans="1:16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85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</row>
    <row r="315" spans="1:16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85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</row>
    <row r="316" spans="1:16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85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</row>
    <row r="317" spans="1:16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85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</row>
    <row r="318" spans="1:16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85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</row>
    <row r="319" spans="1:16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85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</row>
    <row r="320" spans="1:16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85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</row>
    <row r="321" spans="1:16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85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</row>
    <row r="322" spans="1:16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85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</row>
    <row r="323" spans="1:16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85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</row>
    <row r="324" spans="1:16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85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</row>
    <row r="325" spans="1:16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85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</row>
    <row r="326" spans="1:16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85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</row>
    <row r="327" spans="1:16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85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</row>
    <row r="328" spans="1:16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85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</row>
    <row r="329" spans="1:16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85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</row>
    <row r="330" spans="1:16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85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</row>
    <row r="331" spans="1:16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85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</row>
    <row r="332" spans="1:16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85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</row>
    <row r="333" spans="1:16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85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</row>
    <row r="334" spans="1:16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85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</row>
    <row r="335" spans="1:16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85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</row>
    <row r="336" spans="1:16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85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</row>
    <row r="337" spans="1:16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85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</row>
    <row r="338" spans="1:16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85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</row>
    <row r="339" spans="1:16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85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</row>
    <row r="340" spans="1:16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85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</row>
    <row r="341" spans="1:16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85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</row>
    <row r="342" spans="1:16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85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</row>
    <row r="343" spans="1:16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85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</row>
    <row r="344" spans="1:16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85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</row>
    <row r="345" spans="1:16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85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</row>
    <row r="346" spans="1:16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85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</row>
    <row r="347" spans="1:16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85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</row>
    <row r="348" spans="1:16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85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</row>
    <row r="349" spans="1:16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85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</row>
    <row r="350" spans="1:16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85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</row>
    <row r="351" spans="1:16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85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</row>
    <row r="352" spans="1:16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85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</row>
    <row r="353" spans="1:16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85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</row>
    <row r="354" spans="1:16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85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</row>
    <row r="355" spans="1:16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85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</row>
    <row r="356" spans="1:16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85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</row>
    <row r="357" spans="1:16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85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</row>
    <row r="358" spans="1:16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85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</row>
    <row r="359" spans="1:16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85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</row>
    <row r="360" spans="1:16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85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</row>
    <row r="361" spans="1:16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85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</row>
    <row r="362" spans="1:16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85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</row>
    <row r="363" spans="1:16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85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</row>
    <row r="364" spans="1:16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85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</row>
    <row r="365" spans="1:16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85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</row>
    <row r="366" spans="1:16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85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</row>
    <row r="367" spans="1:16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85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</row>
    <row r="368" spans="1:16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85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</row>
    <row r="369" spans="1:16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85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</row>
    <row r="370" spans="1:16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85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</row>
    <row r="371" spans="1:16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85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</row>
    <row r="372" spans="1:16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85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</row>
    <row r="373" spans="1:16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85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</row>
    <row r="374" spans="1:16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85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</row>
    <row r="375" spans="1:16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85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</row>
    <row r="376" spans="1:16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85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</row>
    <row r="377" spans="1:16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85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</row>
    <row r="378" spans="1:16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85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</row>
    <row r="379" spans="1:16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85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</row>
    <row r="380" spans="1:16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85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</row>
    <row r="381" spans="1:16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85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</row>
    <row r="382" spans="1:16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85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</row>
    <row r="383" spans="1:16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85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</row>
    <row r="384" spans="1:16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85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</row>
    <row r="385" spans="1:16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8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</row>
    <row r="386" spans="1:16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85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</row>
    <row r="387" spans="1:16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85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</row>
    <row r="388" spans="1:16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8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</row>
    <row r="389" spans="1:16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85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</row>
    <row r="390" spans="1:16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85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</row>
    <row r="391" spans="1:16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85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</row>
    <row r="392" spans="1:16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85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</row>
    <row r="393" spans="1:16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85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</row>
    <row r="394" spans="1:16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85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</row>
    <row r="395" spans="1:16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85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</row>
    <row r="396" spans="1:16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85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</row>
    <row r="397" spans="1:16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85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</row>
    <row r="398" spans="1:16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8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</row>
    <row r="399" spans="1:16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85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</row>
    <row r="400" spans="1:16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8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</row>
    <row r="401" spans="1:16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85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</row>
    <row r="402" spans="1:16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85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</row>
    <row r="403" spans="1:16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85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</row>
    <row r="404" spans="1:16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85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</row>
    <row r="405" spans="1:16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8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</row>
    <row r="406" spans="1:16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85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</row>
    <row r="407" spans="1:16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85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</row>
    <row r="408" spans="1:16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85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</row>
    <row r="409" spans="1:16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85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</row>
    <row r="410" spans="1:16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85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</row>
    <row r="411" spans="1:16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85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</row>
    <row r="412" spans="1:16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85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</row>
    <row r="413" spans="1:16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85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</row>
    <row r="414" spans="1:16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85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</row>
    <row r="415" spans="1:16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85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</row>
    <row r="416" spans="1:16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85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</row>
    <row r="417" spans="1:16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85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</row>
    <row r="418" spans="1:16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85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</row>
    <row r="419" spans="1:16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85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</row>
    <row r="420" spans="1:16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85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</row>
    <row r="421" spans="1:16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85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</row>
    <row r="422" spans="1:16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85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</row>
    <row r="423" spans="1:16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85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</row>
    <row r="424" spans="1:16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85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</row>
    <row r="425" spans="1:16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85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</row>
    <row r="426" spans="1:16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85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</row>
    <row r="427" spans="1:16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85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</row>
    <row r="428" spans="1:16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85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</row>
    <row r="429" spans="1:16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85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</row>
    <row r="430" spans="1:16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85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</row>
    <row r="431" spans="1:16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85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</row>
    <row r="432" spans="1:16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85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</row>
    <row r="433" spans="1:16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8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</row>
    <row r="434" spans="1:16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85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</row>
    <row r="435" spans="1:16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85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</row>
    <row r="436" spans="1:16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85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</row>
    <row r="437" spans="1:16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85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</row>
    <row r="438" spans="1:16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85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</row>
    <row r="439" spans="1:16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85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</row>
    <row r="440" spans="1:16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85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</row>
    <row r="441" spans="1:16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85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</row>
    <row r="442" spans="1:16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85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</row>
    <row r="443" spans="1:16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85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</row>
    <row r="444" spans="1:16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85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</row>
    <row r="445" spans="1:16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85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</row>
    <row r="446" spans="1:16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85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</row>
    <row r="447" spans="1:16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85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</row>
    <row r="448" spans="1:16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85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</row>
    <row r="449" spans="1:16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85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</row>
    <row r="450" spans="1:16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85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</row>
    <row r="451" spans="1:16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85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</row>
    <row r="452" spans="1:16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85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</row>
    <row r="453" spans="1:16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85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</row>
    <row r="454" spans="1:16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85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</row>
    <row r="455" spans="1:16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85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</row>
    <row r="456" spans="1:16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85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</row>
    <row r="457" spans="1:16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85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</row>
    <row r="458" spans="1:16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85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</row>
    <row r="459" spans="1:16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85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</row>
    <row r="460" spans="1:16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85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</row>
    <row r="461" spans="1:16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85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</row>
    <row r="462" spans="1:16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85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</row>
    <row r="463" spans="1:16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85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</row>
    <row r="464" spans="1:16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85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</row>
    <row r="465" spans="1:16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85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</row>
    <row r="466" spans="1:16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85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</row>
    <row r="467" spans="1:16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85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</row>
    <row r="468" spans="1:16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85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</row>
    <row r="469" spans="1:16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85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</row>
    <row r="470" spans="1:16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85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</row>
    <row r="471" spans="1:16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85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</row>
    <row r="472" spans="1:16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85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</row>
    <row r="473" spans="1:16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85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</row>
    <row r="474" spans="1:16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85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</row>
    <row r="475" spans="1:16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85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</row>
    <row r="476" spans="1:16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85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</row>
    <row r="477" spans="1:16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85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</row>
    <row r="478" spans="1:16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85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</row>
    <row r="479" spans="1:16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85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</row>
    <row r="480" spans="1:16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85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</row>
    <row r="481" spans="1:16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85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</row>
    <row r="482" spans="1:16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85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</row>
    <row r="483" spans="1:16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85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</row>
    <row r="484" spans="1:16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85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</row>
    <row r="485" spans="1:16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85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</row>
    <row r="486" spans="1:16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85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</row>
    <row r="487" spans="1:16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85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</row>
    <row r="488" spans="1:16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85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</row>
    <row r="489" spans="1:16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85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</row>
    <row r="490" spans="1:16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85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</row>
    <row r="491" spans="1:16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85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</row>
    <row r="492" spans="1:16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85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</row>
    <row r="493" spans="1:16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85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</row>
    <row r="494" spans="1:16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85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</row>
    <row r="495" spans="1:16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85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</row>
    <row r="496" spans="1:16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85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</row>
    <row r="497" spans="1:16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85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</row>
    <row r="498" spans="1:16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85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</row>
    <row r="499" spans="1:16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85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</row>
    <row r="500" spans="1:16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85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</row>
    <row r="501" spans="1:16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85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</row>
    <row r="502" spans="1:16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85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</row>
    <row r="503" spans="1:16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85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</row>
    <row r="504" spans="1:16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85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</row>
    <row r="505" spans="1:16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85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</row>
    <row r="506" spans="1:16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85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</row>
    <row r="507" spans="1:16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85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</row>
    <row r="508" spans="1:16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85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</row>
    <row r="509" spans="1:16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85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</row>
    <row r="510" spans="1:16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85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</row>
    <row r="511" spans="1:16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85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</row>
    <row r="512" spans="1:16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85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</row>
    <row r="513" spans="1:16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85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</row>
    <row r="514" spans="1:16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85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</row>
    <row r="515" spans="1:16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85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</row>
    <row r="516" spans="1:16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85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</row>
    <row r="517" spans="1:16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85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</row>
    <row r="518" spans="1:16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85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</row>
    <row r="519" spans="1:16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85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</row>
    <row r="520" spans="1:16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85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</row>
    <row r="521" spans="1:16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85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</row>
    <row r="522" spans="1:16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85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</row>
    <row r="523" spans="1:16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85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</row>
    <row r="524" spans="1:16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85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</row>
    <row r="525" spans="1:16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85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</row>
    <row r="526" spans="1:16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85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</row>
    <row r="527" spans="1:16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85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</row>
    <row r="528" spans="1:16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85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</row>
    <row r="529" spans="1:16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85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</row>
    <row r="530" spans="1:16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85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</row>
    <row r="531" spans="1:16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85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</row>
    <row r="532" spans="1:16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85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</row>
    <row r="533" spans="1:16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85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</row>
    <row r="534" spans="1:16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85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</row>
    <row r="535" spans="1:16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85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</row>
    <row r="536" spans="1:16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85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</row>
    <row r="537" spans="1:16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85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</row>
    <row r="538" spans="1:16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85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</row>
    <row r="539" spans="1:16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85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</row>
    <row r="540" spans="1:16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85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</row>
    <row r="541" spans="1:16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85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</row>
    <row r="542" spans="1:16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85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</row>
    <row r="543" spans="1:16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85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</row>
    <row r="544" spans="1:16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85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</row>
    <row r="545" spans="1:16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85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</row>
    <row r="546" spans="1:16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85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</row>
    <row r="547" spans="1:16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85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</row>
    <row r="548" spans="1:16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85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</row>
    <row r="549" spans="1:16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85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</row>
    <row r="550" spans="1:16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85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</row>
    <row r="551" spans="1:16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85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</row>
    <row r="552" spans="1:16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85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</row>
    <row r="553" spans="1:16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85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</row>
    <row r="554" spans="1:16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85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</row>
    <row r="555" spans="1:16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85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</row>
    <row r="556" spans="1:16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85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</row>
    <row r="557" spans="1:16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85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</row>
    <row r="558" spans="1:16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85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</row>
    <row r="559" spans="1:16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85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</row>
    <row r="560" spans="1:16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85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</row>
    <row r="561" spans="1:16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85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</row>
    <row r="562" spans="1:16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85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</row>
    <row r="563" spans="1:16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85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</row>
    <row r="564" spans="1:16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85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</row>
    <row r="565" spans="1:16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85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</row>
    <row r="566" spans="1:16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85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</row>
    <row r="567" spans="1:16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85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</row>
    <row r="568" spans="1:16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85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</row>
    <row r="569" spans="1:16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85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</row>
    <row r="570" spans="1:16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85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</row>
    <row r="571" spans="1:16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85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</row>
    <row r="572" spans="1:16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85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</row>
    <row r="573" spans="1:16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85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</row>
    <row r="574" spans="1:16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85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</row>
    <row r="575" spans="1:16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85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</row>
    <row r="576" spans="1:16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85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</row>
    <row r="577" spans="1:16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85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</row>
    <row r="578" spans="1:16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85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</row>
    <row r="579" spans="1:16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85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</row>
    <row r="580" spans="1:16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85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</row>
    <row r="581" spans="1:16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85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</row>
    <row r="582" spans="1:16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85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</row>
    <row r="583" spans="1:16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85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</row>
    <row r="584" spans="1:16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85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</row>
    <row r="585" spans="1:16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85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</row>
    <row r="586" spans="1:16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85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</row>
    <row r="587" spans="1:16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85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</row>
    <row r="588" spans="1:16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85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</row>
    <row r="589" spans="1:16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85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</row>
    <row r="590" spans="1:16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85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</row>
    <row r="591" spans="1:16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85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</row>
    <row r="592" spans="1:16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85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</row>
    <row r="593" spans="1:16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85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</row>
    <row r="594" spans="1:16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85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</row>
    <row r="595" spans="1:16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85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</row>
    <row r="596" spans="1:16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85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</row>
    <row r="597" spans="1:16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85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</row>
    <row r="598" spans="1:16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85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</row>
    <row r="599" spans="1:16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85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</row>
    <row r="600" spans="1:16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85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</row>
    <row r="601" spans="1:16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85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</row>
    <row r="602" spans="1:16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85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</row>
    <row r="603" spans="1:16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85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</row>
    <row r="604" spans="1:16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85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</row>
    <row r="605" spans="1:16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85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</row>
    <row r="606" spans="1:16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85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</row>
    <row r="607" spans="1:16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85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</row>
    <row r="608" spans="1:16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85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</row>
    <row r="609" spans="1:16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85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</row>
    <row r="610" spans="1:16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85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</row>
    <row r="611" spans="1:16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85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</row>
    <row r="612" spans="1:16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85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</row>
    <row r="613" spans="1:16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85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</row>
    <row r="614" spans="1:16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85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</row>
    <row r="615" spans="1:16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85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</row>
    <row r="616" spans="1:16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85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</row>
    <row r="617" spans="1:16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85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</row>
    <row r="618" spans="1:16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85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</row>
    <row r="619" spans="1:16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85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</row>
    <row r="620" spans="1:16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85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</row>
    <row r="621" spans="1:16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85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</row>
    <row r="622" spans="1:16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85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</row>
    <row r="623" spans="1:16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85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</row>
    <row r="624" spans="1:16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85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</row>
    <row r="625" spans="1:16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85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</row>
    <row r="626" spans="1:16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85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</row>
    <row r="627" spans="1:16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85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</row>
    <row r="628" spans="1:16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85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</row>
    <row r="629" spans="1:16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85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</row>
    <row r="630" spans="1:16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85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</row>
    <row r="631" spans="1:16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85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</row>
    <row r="632" spans="1:16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85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</row>
    <row r="633" spans="1:16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85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</row>
    <row r="634" spans="1:16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85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</row>
    <row r="635" spans="1:16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85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</row>
    <row r="636" spans="1:16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85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</row>
    <row r="637" spans="1:16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85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</row>
    <row r="638" spans="1:16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85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</row>
    <row r="639" spans="1:16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85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</row>
    <row r="640" spans="1:16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85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</row>
    <row r="641" spans="1:16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85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</row>
    <row r="642" spans="1:16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85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</row>
    <row r="643" spans="1:16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85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</row>
    <row r="644" spans="1:16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85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</row>
    <row r="645" spans="1:16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85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</row>
    <row r="646" spans="1:16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85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</row>
    <row r="647" spans="1:16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85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</row>
    <row r="648" spans="1:16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85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</row>
    <row r="649" spans="1:16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85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</row>
    <row r="650" spans="1:16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85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</row>
    <row r="651" spans="1:16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85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</row>
    <row r="652" spans="1:16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85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</row>
    <row r="653" spans="1:16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85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</row>
    <row r="654" spans="1:16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85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</row>
    <row r="655" spans="1:16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85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</row>
    <row r="656" spans="1:16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85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</row>
    <row r="657" spans="1:16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85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</row>
    <row r="658" spans="1:16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85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</row>
    <row r="659" spans="1:16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85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</row>
    <row r="660" spans="1:16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85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</row>
    <row r="661" spans="1:16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85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</row>
    <row r="662" spans="1:16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85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</row>
    <row r="663" spans="1:16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85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</row>
    <row r="664" spans="1:16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85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</row>
    <row r="665" spans="1:16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85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</row>
    <row r="666" spans="1:16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85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</row>
    <row r="667" spans="1:16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85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</row>
    <row r="668" spans="1:16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85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</row>
    <row r="669" spans="1:16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85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</row>
    <row r="670" spans="1:16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85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</row>
    <row r="671" spans="1:16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85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</row>
    <row r="672" spans="1:16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85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</row>
    <row r="673" spans="1:16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85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</row>
    <row r="674" spans="1:16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85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</row>
    <row r="675" spans="1:16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85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</row>
    <row r="676" spans="1:16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85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</row>
    <row r="677" spans="1:16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85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</row>
    <row r="678" spans="1:16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85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</row>
    <row r="679" spans="1:162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85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</row>
    <row r="680" spans="1:16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85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</row>
    <row r="681" spans="1:16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85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</row>
    <row r="682" spans="1:162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85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</row>
    <row r="683" spans="1:16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85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</row>
    <row r="684" spans="1:162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85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</row>
    <row r="685" spans="1:16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85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</row>
    <row r="686" spans="1:162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85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</row>
    <row r="687" spans="1:16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85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</row>
    <row r="688" spans="1:162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85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</row>
    <row r="689" spans="1:16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85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</row>
    <row r="690" spans="1:162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85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</row>
    <row r="691" spans="1:162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85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</row>
    <row r="692" spans="1:162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85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</row>
    <row r="693" spans="1:162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85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</row>
    <row r="694" spans="1:16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85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</row>
    <row r="695" spans="1:162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85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</row>
    <row r="696" spans="1:16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85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</row>
    <row r="697" spans="1:16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85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</row>
    <row r="698" spans="1:162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85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</row>
    <row r="699" spans="1:162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85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</row>
    <row r="700" spans="1:162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85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</row>
    <row r="701" spans="1:162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85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</row>
    <row r="702" spans="1:16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85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</row>
    <row r="703" spans="1:16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85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</row>
    <row r="704" spans="1:162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85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</row>
    <row r="705" spans="1:162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85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</row>
    <row r="706" spans="1:162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85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</row>
    <row r="707" spans="1:16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85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</row>
    <row r="708" spans="1:162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85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</row>
    <row r="709" spans="1:162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85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</row>
    <row r="710" spans="1:162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85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</row>
    <row r="711" spans="1:162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85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</row>
    <row r="712" spans="1:162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85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</row>
    <row r="713" spans="1:162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85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</row>
    <row r="714" spans="1:162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85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</row>
    <row r="715" spans="1:162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85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</row>
    <row r="716" spans="1:162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85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</row>
    <row r="717" spans="1:162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85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</row>
    <row r="718" spans="1:162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85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</row>
    <row r="719" spans="1:162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85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</row>
    <row r="720" spans="1:16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85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</row>
    <row r="721" spans="1:162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85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</row>
    <row r="722" spans="1:162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85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</row>
    <row r="723" spans="1:16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85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</row>
    <row r="724" spans="1:162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85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</row>
    <row r="725" spans="1:16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85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</row>
    <row r="726" spans="1:16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85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</row>
    <row r="727" spans="1:16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85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</row>
    <row r="728" spans="1:16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85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</row>
    <row r="729" spans="1:162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85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</row>
    <row r="730" spans="1:162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85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</row>
    <row r="731" spans="1:16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85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</row>
    <row r="732" spans="1:162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85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</row>
    <row r="733" spans="1:16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85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</row>
    <row r="734" spans="1:16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85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</row>
    <row r="735" spans="1:16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85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</row>
    <row r="736" spans="1:16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85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</row>
    <row r="737" spans="1:16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85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</row>
    <row r="738" spans="1:16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85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</row>
    <row r="739" spans="1:162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85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</row>
    <row r="740" spans="1:16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85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</row>
    <row r="741" spans="1:16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85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</row>
    <row r="742" spans="1:16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85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</row>
    <row r="743" spans="1:16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85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</row>
    <row r="744" spans="1:16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85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</row>
    <row r="745" spans="1:16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85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</row>
    <row r="746" spans="1:162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85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</row>
    <row r="747" spans="1:16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85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</row>
    <row r="748" spans="1:16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85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</row>
    <row r="749" spans="1:162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85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</row>
    <row r="750" spans="1:16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85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</row>
    <row r="751" spans="1:162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85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</row>
    <row r="752" spans="1:16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85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</row>
    <row r="753" spans="1:16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85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</row>
    <row r="754" spans="1:162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85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</row>
    <row r="755" spans="1:162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85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</row>
    <row r="756" spans="1:16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85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</row>
    <row r="757" spans="1:16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85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</row>
    <row r="758" spans="1:16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85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</row>
    <row r="759" spans="1:162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85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</row>
    <row r="760" spans="1:16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85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</row>
    <row r="761" spans="1:16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85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</row>
    <row r="762" spans="1:162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85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</row>
    <row r="763" spans="1:16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85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</row>
    <row r="764" spans="1:162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85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</row>
    <row r="765" spans="1:16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85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</row>
    <row r="766" spans="1:16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85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</row>
    <row r="767" spans="1:162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85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</row>
    <row r="768" spans="1:162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85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</row>
    <row r="769" spans="1:162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85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</row>
    <row r="770" spans="1:162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85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</row>
    <row r="771" spans="1:16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85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</row>
    <row r="772" spans="1:162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85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</row>
    <row r="773" spans="1:162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85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</row>
    <row r="774" spans="1:16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85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</row>
    <row r="775" spans="1:162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85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</row>
    <row r="776" spans="1:16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85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</row>
    <row r="777" spans="1:162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85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</row>
    <row r="778" spans="1:162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85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</row>
    <row r="779" spans="1:162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85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</row>
    <row r="780" spans="1:16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85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</row>
    <row r="781" spans="1:16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85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</row>
    <row r="782" spans="1:162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85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</row>
    <row r="783" spans="1:162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85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</row>
    <row r="784" spans="1:16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85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</row>
    <row r="785" spans="1:162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85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</row>
    <row r="786" spans="1:16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85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</row>
    <row r="787" spans="1:162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85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</row>
    <row r="788" spans="1:162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85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</row>
    <row r="789" spans="1:16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85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</row>
    <row r="790" spans="1:162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85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</row>
    <row r="791" spans="1:162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85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</row>
    <row r="792" spans="1:16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85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</row>
    <row r="793" spans="1:16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85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</row>
    <row r="794" spans="1:162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85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</row>
    <row r="795" spans="1:16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85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</row>
    <row r="796" spans="1:162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85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</row>
    <row r="797" spans="1:16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85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</row>
    <row r="798" spans="1:162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85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</row>
    <row r="799" spans="1:16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85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</row>
    <row r="800" spans="1:162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85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</row>
    <row r="801" spans="1:162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85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</row>
    <row r="802" spans="1:162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85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</row>
    <row r="803" spans="1:16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85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</row>
    <row r="804" spans="1:162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85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</row>
    <row r="805" spans="1:16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85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</row>
    <row r="806" spans="1:16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85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</row>
    <row r="807" spans="1:162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85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</row>
    <row r="808" spans="1:162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85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</row>
    <row r="809" spans="1:162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85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</row>
    <row r="810" spans="1:16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85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</row>
    <row r="811" spans="1:162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85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</row>
    <row r="812" spans="1:162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85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</row>
    <row r="813" spans="1:162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85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</row>
    <row r="814" spans="1:16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85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</row>
    <row r="815" spans="1:16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85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</row>
    <row r="816" spans="1:162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85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</row>
    <row r="817" spans="1:16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85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</row>
    <row r="818" spans="1:16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85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</row>
    <row r="819" spans="1:16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85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</row>
    <row r="820" spans="1:162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85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</row>
    <row r="821" spans="1:16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85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</row>
    <row r="822" spans="1:162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85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</row>
    <row r="823" spans="1:16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85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</row>
    <row r="824" spans="1:162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85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</row>
    <row r="825" spans="1:16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85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</row>
    <row r="826" spans="1:162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85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</row>
    <row r="827" spans="1:162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85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</row>
    <row r="828" spans="1:16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85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</row>
    <row r="829" spans="1:162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85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</row>
    <row r="830" spans="1:16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85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</row>
    <row r="831" spans="1:162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85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</row>
    <row r="832" spans="1:162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85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</row>
    <row r="833" spans="1:162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85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</row>
    <row r="834" spans="1:162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85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</row>
    <row r="835" spans="1:16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85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</row>
    <row r="836" spans="1:16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85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</row>
    <row r="837" spans="1:16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85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</row>
    <row r="838" spans="1:162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85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</row>
    <row r="839" spans="1:16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85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</row>
    <row r="840" spans="1:16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85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</row>
    <row r="841" spans="1:162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85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</row>
    <row r="842" spans="1:162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85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</row>
    <row r="843" spans="1:16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85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</row>
    <row r="844" spans="1:162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85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</row>
    <row r="845" spans="1:162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85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</row>
    <row r="846" spans="1:162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85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</row>
    <row r="847" spans="1:162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85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</row>
    <row r="848" spans="1:16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85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</row>
    <row r="849" spans="1:162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85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</row>
    <row r="850" spans="1:162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85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</row>
    <row r="851" spans="1:162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85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</row>
    <row r="852" spans="1:162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85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</row>
    <row r="853" spans="1:162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85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</row>
    <row r="854" spans="1:16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85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</row>
    <row r="855" spans="1:162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85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</row>
    <row r="856" spans="1:16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85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</row>
    <row r="857" spans="1:162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85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</row>
    <row r="858" spans="1:162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85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</row>
    <row r="859" spans="1:16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85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</row>
    <row r="860" spans="1:162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85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</row>
    <row r="861" spans="1:16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85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</row>
    <row r="862" spans="1:16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85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</row>
    <row r="863" spans="1:162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85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</row>
    <row r="864" spans="1:162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85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</row>
    <row r="865" spans="1:16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85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</row>
    <row r="866" spans="1:162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85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</row>
    <row r="867" spans="1:16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85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</row>
    <row r="868" spans="1:16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85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</row>
    <row r="869" spans="1:162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85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</row>
    <row r="870" spans="1:16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85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</row>
    <row r="871" spans="1:162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85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</row>
    <row r="872" spans="1:162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85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</row>
    <row r="873" spans="1:16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85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</row>
    <row r="874" spans="1:16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85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</row>
    <row r="875" spans="1:162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85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</row>
    <row r="876" spans="1:16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85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</row>
    <row r="877" spans="1:162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85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</row>
    <row r="878" spans="1:162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85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</row>
    <row r="879" spans="1:162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85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</row>
    <row r="880" spans="1:162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85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</row>
    <row r="881" spans="1:162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85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</row>
    <row r="882" spans="1:16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85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</row>
    <row r="883" spans="1:16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85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</row>
    <row r="884" spans="1:162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85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</row>
    <row r="885" spans="1:162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85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</row>
    <row r="886" spans="1:162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85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</row>
    <row r="887" spans="1:16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85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</row>
    <row r="888" spans="1:162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85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</row>
    <row r="889" spans="1:162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85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</row>
    <row r="890" spans="1:16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85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</row>
    <row r="891" spans="1:162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85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</row>
    <row r="892" spans="1:162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85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</row>
    <row r="893" spans="1:162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85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</row>
    <row r="894" spans="1:162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85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</row>
    <row r="895" spans="1:16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85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</row>
    <row r="896" spans="1:16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85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</row>
    <row r="897" spans="1:162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85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</row>
    <row r="898" spans="1:162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85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</row>
    <row r="899" spans="1:16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85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</row>
    <row r="900" spans="1:162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85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</row>
    <row r="901" spans="1:162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85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</row>
    <row r="902" spans="1:162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85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</row>
    <row r="903" spans="1:16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85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</row>
    <row r="904" spans="1:162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85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</row>
    <row r="905" spans="1:16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85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</row>
    <row r="906" spans="1:16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85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</row>
    <row r="907" spans="1:162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85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</row>
    <row r="908" spans="1:162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85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</row>
    <row r="909" spans="1:162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85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</row>
    <row r="910" spans="1:16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85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</row>
    <row r="911" spans="1:162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85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</row>
    <row r="912" spans="1:162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85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</row>
    <row r="913" spans="1:16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85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</row>
    <row r="914" spans="1:162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85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</row>
    <row r="915" spans="1:162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85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</row>
    <row r="916" spans="1:162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85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</row>
    <row r="917" spans="1:162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85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</row>
    <row r="918" spans="1:16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85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</row>
    <row r="919" spans="1:162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85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</row>
    <row r="920" spans="1:16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85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</row>
    <row r="921" spans="1:162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85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</row>
    <row r="922" spans="1:16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85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</row>
    <row r="923" spans="1:162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85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</row>
    <row r="924" spans="1:16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85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</row>
    <row r="925" spans="1:162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85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</row>
    <row r="926" spans="1:162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85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</row>
    <row r="927" spans="1:162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85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</row>
    <row r="928" spans="1:16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85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</row>
    <row r="929" spans="1:16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85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</row>
    <row r="930" spans="1:16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85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</row>
    <row r="931" spans="1:16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85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</row>
    <row r="932" spans="1:16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85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</row>
    <row r="933" spans="1:16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85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</row>
    <row r="934" spans="1:16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85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</row>
    <row r="935" spans="1:162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85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</row>
    <row r="936" spans="1:16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85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</row>
    <row r="937" spans="1:162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85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</row>
    <row r="938" spans="1:16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85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</row>
    <row r="939" spans="1:16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85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</row>
    <row r="940" spans="1:16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85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</row>
    <row r="941" spans="1:162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85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</row>
    <row r="942" spans="1:16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85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</row>
    <row r="943" spans="1:162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85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</row>
    <row r="944" spans="1:16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85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</row>
    <row r="945" spans="1:162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85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</row>
    <row r="946" spans="1:16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85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</row>
    <row r="947" spans="1:162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85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</row>
    <row r="948" spans="1:16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85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</row>
    <row r="949" spans="1:162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85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</row>
    <row r="950" spans="1:16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85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</row>
    <row r="951" spans="1:16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85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</row>
    <row r="952" spans="1:16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85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</row>
    <row r="953" spans="1:16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85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</row>
    <row r="954" spans="1:16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85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</row>
    <row r="955" spans="1:162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85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</row>
    <row r="956" spans="1:16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85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</row>
    <row r="957" spans="1:162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85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</row>
    <row r="958" spans="1:162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85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</row>
    <row r="959" spans="1:16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85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</row>
    <row r="960" spans="1:162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85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</row>
    <row r="961" spans="1:16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85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</row>
    <row r="962" spans="1:162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85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</row>
    <row r="963" spans="1:162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85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</row>
    <row r="964" spans="1:16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85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</row>
    <row r="965" spans="1:16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85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</row>
    <row r="966" spans="1:16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85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</row>
    <row r="967" spans="1:162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85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</row>
    <row r="968" spans="1:16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85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</row>
    <row r="969" spans="1:16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85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</row>
    <row r="970" spans="1:16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85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</row>
    <row r="971" spans="1:162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85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</row>
    <row r="972" spans="1:16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85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</row>
    <row r="973" spans="1:162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85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</row>
    <row r="974" spans="1:16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85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</row>
    <row r="975" spans="1:16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85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</row>
    <row r="976" spans="1:16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85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</row>
    <row r="977" spans="1:16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85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</row>
    <row r="978" spans="1:16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85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</row>
    <row r="979" spans="1:16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85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</row>
    <row r="980" spans="1:16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85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</row>
    <row r="981" spans="1:16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85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</row>
    <row r="982" spans="1:16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85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</row>
    <row r="983" spans="1:162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85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</row>
    <row r="984" spans="1:162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85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</row>
    <row r="985" spans="1:162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85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</row>
    <row r="986" spans="1:162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85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</row>
    <row r="987" spans="1:162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85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</row>
    <row r="988" spans="1:162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85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</row>
    <row r="989" spans="1:162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85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</row>
    <row r="990" spans="1:162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85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</row>
    <row r="991" spans="1:162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85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</row>
    <row r="992" spans="1:162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85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</row>
    <row r="993" spans="1:162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85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</row>
    <row r="994" spans="1:162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85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</row>
    <row r="995" spans="1:162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85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</row>
    <row r="996" spans="1:162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85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</row>
    <row r="997" spans="1:162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85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</row>
    <row r="998" spans="1:162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85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</row>
    <row r="999" spans="1:162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85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</row>
    <row r="1000" spans="1:162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85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</row>
    <row r="1001" spans="1:162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85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</row>
    <row r="1002" spans="1:162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85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</row>
    <row r="1003" spans="1:162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85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</row>
    <row r="1004" spans="1:162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85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</row>
    <row r="1005" spans="1:162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85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</row>
    <row r="1006" spans="1:162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85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</row>
    <row r="1007" spans="1:162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85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</row>
    <row r="1008" spans="1:162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85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</row>
    <row r="1009" spans="1:162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85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</row>
    <row r="1010" spans="1:162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85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</row>
    <row r="1011" spans="1:162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85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</row>
    <row r="1012" spans="1:162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85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</row>
    <row r="1013" spans="1:162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85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</row>
    <row r="1014" spans="1:162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85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</row>
    <row r="1015" spans="1:162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85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</row>
    <row r="1016" spans="1:162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85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</row>
    <row r="1017" spans="1:162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85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</row>
    <row r="1018" spans="1:162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85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</row>
    <row r="1019" spans="1:162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85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</row>
    <row r="1020" spans="1:162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85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</row>
    <row r="1021" spans="1:162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85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</row>
    <row r="1022" spans="1:162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85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</row>
    <row r="1023" spans="1:162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85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</row>
    <row r="1024" spans="1:162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85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</row>
    <row r="1025" spans="1:162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85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</row>
    <row r="1026" spans="1:162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85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</row>
    <row r="1027" spans="1:162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85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</row>
    <row r="1028" spans="1:162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85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</row>
    <row r="1029" spans="1:162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85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</row>
    <row r="1030" spans="1:162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85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</row>
    <row r="1031" spans="1:162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85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</row>
    <row r="1032" spans="1:162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85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</row>
    <row r="1033" spans="1:162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85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</row>
    <row r="1034" spans="1:16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85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</row>
    <row r="1035" spans="1:162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85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</row>
    <row r="1036" spans="1:162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85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</row>
    <row r="1037" spans="1:162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85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</row>
    <row r="1038" spans="1:162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85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</row>
    <row r="1039" spans="1:162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85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</row>
    <row r="1040" spans="1:162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85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</row>
    <row r="1041" spans="1:162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85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</row>
    <row r="1042" spans="1:162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85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</row>
    <row r="1043" spans="1:162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85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</row>
    <row r="1044" spans="1:162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85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</row>
    <row r="1045" spans="1:162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85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</row>
    <row r="1046" spans="1:162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85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</row>
    <row r="1047" spans="1:162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85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</row>
    <row r="1048" spans="1:162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85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</row>
    <row r="1049" spans="1:162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85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</row>
    <row r="1050" spans="1:162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85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</row>
    <row r="1051" spans="1:162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85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</row>
    <row r="1052" spans="1:162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85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</row>
    <row r="1053" spans="1:162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85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</row>
    <row r="1054" spans="1:162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85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</row>
    <row r="1055" spans="1:162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85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</row>
    <row r="1056" spans="1:162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85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</row>
    <row r="1057" spans="1:162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85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</row>
    <row r="1058" spans="1:162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85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</row>
    <row r="1059" spans="1:162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85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</row>
    <row r="1060" spans="1:162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85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</row>
    <row r="1061" spans="1:162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85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</row>
    <row r="1062" spans="1:162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85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</row>
    <row r="1063" spans="1:162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85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</row>
    <row r="1064" spans="1:162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85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</row>
    <row r="1065" spans="1:16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85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</row>
    <row r="1066" spans="1:162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85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</row>
    <row r="1067" spans="1:162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85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</row>
    <row r="1068" spans="1:162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85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</row>
    <row r="1069" spans="1:162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85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</row>
    <row r="1070" spans="1:162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85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</row>
    <row r="1071" spans="1:162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85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</row>
    <row r="1072" spans="1:162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85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</row>
    <row r="1073" spans="1:16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85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</row>
    <row r="1074" spans="1:162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85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</row>
    <row r="1075" spans="1:162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85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</row>
    <row r="1076" spans="1:162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85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</row>
    <row r="1077" spans="1:16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85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</row>
    <row r="1078" spans="1:162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85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</row>
    <row r="1079" spans="1:162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85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</row>
    <row r="1080" spans="1:162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85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</row>
    <row r="1081" spans="1:16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85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</row>
    <row r="1082" spans="1:16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85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</row>
    <row r="1083" spans="1:162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85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</row>
    <row r="1084" spans="1:16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85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</row>
    <row r="1085" spans="1:162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85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</row>
    <row r="1086" spans="1:162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85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</row>
    <row r="1087" spans="1:16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85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</row>
    <row r="1088" spans="1:16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85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</row>
    <row r="1089" spans="1:16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85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</row>
    <row r="1090" spans="1:162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85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</row>
    <row r="1091" spans="1:16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85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</row>
    <row r="1092" spans="1:162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85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</row>
    <row r="1093" spans="1:162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85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</row>
    <row r="1094" spans="1:162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85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</row>
    <row r="1095" spans="1:162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85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</row>
    <row r="1096" spans="1:162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85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</row>
    <row r="1097" spans="1:162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85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</row>
    <row r="1098" spans="1:162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85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</row>
    <row r="1099" spans="1:162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85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</row>
    <row r="1100" spans="1:162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85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</row>
    <row r="1101" spans="1:162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85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</row>
    <row r="1102" spans="1:162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85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</row>
    <row r="1103" spans="1:162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85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</row>
    <row r="1104" spans="1:162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85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</row>
    <row r="1105" spans="1:162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85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</row>
    <row r="1106" spans="1:162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85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</row>
    <row r="1107" spans="1:162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85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</row>
    <row r="1108" spans="1:162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85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</row>
    <row r="1109" spans="1:162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85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</row>
    <row r="1110" spans="1:16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85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</row>
    <row r="1111" spans="1:162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85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</row>
    <row r="1112" spans="1:162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85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</row>
    <row r="1113" spans="1:162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85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</row>
    <row r="1114" spans="1:162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85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</row>
    <row r="1115" spans="1:162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85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</row>
    <row r="1116" spans="1:162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85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</row>
    <row r="1117" spans="1:162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85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</row>
    <row r="1118" spans="1:162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85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</row>
    <row r="1119" spans="1:162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85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</row>
    <row r="1120" spans="1:162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85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</row>
    <row r="1121" spans="1:162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85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</row>
    <row r="1122" spans="1:162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85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</row>
    <row r="1123" spans="1:162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85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</row>
    <row r="1124" spans="1:162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85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</row>
    <row r="1125" spans="1:162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85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</row>
    <row r="1126" spans="1:162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85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</row>
    <row r="1127" spans="1:162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85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</row>
    <row r="1128" spans="1:162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85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</row>
    <row r="1129" spans="1:162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85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</row>
    <row r="1130" spans="1:162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85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</row>
    <row r="1131" spans="1:162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85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</row>
    <row r="1132" spans="1:162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85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</row>
    <row r="1133" spans="1:16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85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</row>
    <row r="1134" spans="1:162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85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</row>
    <row r="1135" spans="1:16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85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</row>
    <row r="1136" spans="1:16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85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</row>
    <row r="1137" spans="1:16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85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</row>
    <row r="1138" spans="1:16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85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</row>
    <row r="1139" spans="1:162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85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</row>
    <row r="1140" spans="1:162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85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</row>
    <row r="1141" spans="1:162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85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</row>
    <row r="1142" spans="1:162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85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</row>
    <row r="1143" spans="1:162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85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</row>
    <row r="1144" spans="1:162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85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</row>
    <row r="1145" spans="1:162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85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</row>
    <row r="1146" spans="1:162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85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</row>
    <row r="1147" spans="1:162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85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</row>
    <row r="1148" spans="1:162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85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</row>
    <row r="1149" spans="1:162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85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</row>
    <row r="1150" spans="1:162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85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</row>
    <row r="1151" spans="1:162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85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</row>
    <row r="1152" spans="1:162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85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</row>
    <row r="1153" spans="1:162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85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</row>
    <row r="1154" spans="1:162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85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</row>
    <row r="1155" spans="1:162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85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</row>
    <row r="1156" spans="1:162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85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</row>
    <row r="1157" spans="1:162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85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</row>
    <row r="1158" spans="1:162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85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</row>
    <row r="1159" spans="1:162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85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</row>
    <row r="1160" spans="1:162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85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</row>
    <row r="1161" spans="1:162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85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</row>
    <row r="1162" spans="1:162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85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</row>
    <row r="1163" spans="1:162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85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</row>
    <row r="1164" spans="1:162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85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</row>
    <row r="1165" spans="1:162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85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</row>
    <row r="1166" spans="1:162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85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</row>
    <row r="1167" spans="1:162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85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</row>
    <row r="1168" spans="1:162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85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</row>
    <row r="1169" spans="1:162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85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</row>
    <row r="1170" spans="1:162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85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</row>
    <row r="1171" spans="1:162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85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</row>
    <row r="1172" spans="1:162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85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</row>
    <row r="1173" spans="1:162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85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</row>
    <row r="1174" spans="1:162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85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</row>
    <row r="1175" spans="1:162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85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</row>
    <row r="1176" spans="1:162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85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</row>
    <row r="1177" spans="1:162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85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</row>
    <row r="1178" spans="1:162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85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</row>
    <row r="1179" spans="1:162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85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</row>
    <row r="1180" spans="1:162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85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</row>
    <row r="1181" spans="1:162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85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</row>
    <row r="1182" spans="1:162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85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</row>
    <row r="1183" spans="1:162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85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</row>
    <row r="1184" spans="1:162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85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</row>
    <row r="1185" spans="1:162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85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</row>
    <row r="1186" spans="1:162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85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</row>
    <row r="1187" spans="1:162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85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</row>
    <row r="1188" spans="1:162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85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</row>
    <row r="1189" spans="1:162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85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</row>
    <row r="1190" spans="1:162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85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</row>
    <row r="1191" spans="1:162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85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</row>
    <row r="1192" spans="1:162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85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</row>
    <row r="1193" spans="1:162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85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</row>
    <row r="1194" spans="1:162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85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</row>
    <row r="1195" spans="1:162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85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</row>
    <row r="1196" spans="1:162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85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</row>
    <row r="1197" spans="1:162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85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</row>
    <row r="1198" spans="1:162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85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</row>
    <row r="1199" spans="1:162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85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</row>
    <row r="1200" spans="1:162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85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</row>
    <row r="1201" spans="1:162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85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</row>
    <row r="1202" spans="1:162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85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</row>
    <row r="1203" spans="1:162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85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</row>
    <row r="1204" spans="1:162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85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</row>
    <row r="1205" spans="1:162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85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</row>
    <row r="1206" spans="1:162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85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</row>
    <row r="1207" spans="1:162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85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</row>
    <row r="1208" spans="1:162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85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</row>
    <row r="1209" spans="1:162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85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</row>
    <row r="1210" spans="1:162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85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</row>
    <row r="1211" spans="1:162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85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</row>
    <row r="1212" spans="1:162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85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</row>
    <row r="1213" spans="1:162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85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</row>
    <row r="1214" spans="1:16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85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</row>
    <row r="1215" spans="1:162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85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</row>
    <row r="1216" spans="1:162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85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</row>
    <row r="1217" spans="1:162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85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</row>
    <row r="1218" spans="1:162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85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</row>
    <row r="1219" spans="1:162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85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</row>
    <row r="1220" spans="1:162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85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</row>
    <row r="1221" spans="1:162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85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</row>
    <row r="1222" spans="1:162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85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</row>
    <row r="1223" spans="1:162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85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</row>
    <row r="1224" spans="1:162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85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</row>
    <row r="1225" spans="1:162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85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</row>
    <row r="1226" spans="1:162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85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</row>
    <row r="1227" spans="1:162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85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</row>
    <row r="1228" spans="1:162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85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</row>
    <row r="1229" spans="1:162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85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</row>
    <row r="1230" spans="1:162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85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</row>
    <row r="1231" spans="1:162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85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</row>
    <row r="1232" spans="1:162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85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</row>
    <row r="1233" spans="1:162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85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</row>
    <row r="1234" spans="1:162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85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</row>
    <row r="1235" spans="1:16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85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</row>
    <row r="1236" spans="1:162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85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</row>
    <row r="1237" spans="1:162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85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</row>
    <row r="1238" spans="1:162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85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</row>
    <row r="1239" spans="1:16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85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</row>
    <row r="1240" spans="1:16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85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</row>
    <row r="1241" spans="1:16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85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</row>
    <row r="1242" spans="1:16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85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</row>
    <row r="1243" spans="1:162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85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</row>
    <row r="1244" spans="1:16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85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</row>
    <row r="1245" spans="1:162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85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</row>
    <row r="1246" spans="1:16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85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</row>
    <row r="1247" spans="1:162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85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</row>
    <row r="1248" spans="1:162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85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</row>
    <row r="1249" spans="1:162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85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</row>
    <row r="1250" spans="1:162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85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</row>
    <row r="1251" spans="1:162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85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</row>
    <row r="1252" spans="1:162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85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</row>
    <row r="1253" spans="1:162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85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</row>
    <row r="1254" spans="1:162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85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</row>
    <row r="1255" spans="1:162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85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</row>
    <row r="1256" spans="1:162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85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</row>
    <row r="1257" spans="1:162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85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</row>
    <row r="1258" spans="1:162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85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</row>
    <row r="1259" spans="1:162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85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</row>
    <row r="1260" spans="1:162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85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</row>
    <row r="1261" spans="1:162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85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</row>
    <row r="1262" spans="1:162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85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</row>
    <row r="1263" spans="1:16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85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</row>
    <row r="1264" spans="1:162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85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</row>
    <row r="1265" spans="1:16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85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</row>
    <row r="1266" spans="1:16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85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</row>
    <row r="1267" spans="1:16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85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</row>
    <row r="1268" spans="1:162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85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</row>
    <row r="1269" spans="1:16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85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</row>
    <row r="1270" spans="1:16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85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</row>
    <row r="1271" spans="1:162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85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</row>
    <row r="1272" spans="1:162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85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</row>
    <row r="1273" spans="1:16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85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</row>
    <row r="1274" spans="1:16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85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</row>
    <row r="1275" spans="1:16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85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</row>
    <row r="1276" spans="1:16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85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</row>
    <row r="1277" spans="1:16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85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</row>
    <row r="1278" spans="1:16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85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</row>
    <row r="1279" spans="1:162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85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</row>
    <row r="1280" spans="1:162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85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</row>
    <row r="1281" spans="1:162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85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</row>
    <row r="1282" spans="1:162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85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</row>
    <row r="1283" spans="1:162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85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</row>
    <row r="1284" spans="1:162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85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</row>
    <row r="1285" spans="1:162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85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</row>
    <row r="1286" spans="1:162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85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</row>
    <row r="1287" spans="1:162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85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</row>
    <row r="1288" spans="1:16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85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</row>
    <row r="1289" spans="1:16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85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</row>
    <row r="1290" spans="1:16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85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</row>
    <row r="1291" spans="1:16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85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</row>
    <row r="1292" spans="1:162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85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</row>
    <row r="1293" spans="1:16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85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</row>
    <row r="1294" spans="1:16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85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</row>
    <row r="1295" spans="1:16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85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</row>
    <row r="1296" spans="1:162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85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</row>
    <row r="1297" spans="1:16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85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</row>
    <row r="1298" spans="1:162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85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</row>
    <row r="1299" spans="1:162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85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</row>
    <row r="1300" spans="1:162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85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</row>
    <row r="1301" spans="1:162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85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</row>
    <row r="1302" spans="1:162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85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</row>
    <row r="1303" spans="1:16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85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</row>
    <row r="1304" spans="1:162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85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</row>
    <row r="1305" spans="1:162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85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</row>
    <row r="1306" spans="1:162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85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</row>
    <row r="1307" spans="1:162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85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</row>
    <row r="1308" spans="1:162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85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</row>
    <row r="1309" spans="1:162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85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</row>
    <row r="1310" spans="1:162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85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</row>
    <row r="1311" spans="1:162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85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</row>
    <row r="1312" spans="1:162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85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</row>
    <row r="1313" spans="1:162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85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</row>
    <row r="1314" spans="1:162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85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</row>
    <row r="1315" spans="1:162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85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</row>
    <row r="1316" spans="1:162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85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</row>
    <row r="1317" spans="1:162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85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</row>
    <row r="1318" spans="1:162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85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</row>
    <row r="1319" spans="1:162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85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</row>
    <row r="1320" spans="1:162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85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</row>
    <row r="1321" spans="1:162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85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</row>
    <row r="1322" spans="1:162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85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</row>
    <row r="1323" spans="1:162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85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</row>
    <row r="1324" spans="1:162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85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</row>
    <row r="1325" spans="1:162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85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</row>
    <row r="1326" spans="1:162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85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</row>
    <row r="1327" spans="1:16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85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</row>
    <row r="1328" spans="1:16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85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</row>
    <row r="1329" spans="1:16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85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</row>
    <row r="1330" spans="1:16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85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</row>
    <row r="1331" spans="1:16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85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</row>
    <row r="1332" spans="1:162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85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</row>
    <row r="1333" spans="1:162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85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</row>
    <row r="1334" spans="1:162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85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</row>
  </sheetData>
  <mergeCells count="16">
    <mergeCell ref="A36:B36"/>
    <mergeCell ref="K9:L9"/>
    <mergeCell ref="M9:N9"/>
    <mergeCell ref="O9:P9"/>
    <mergeCell ref="A9:A10"/>
    <mergeCell ref="B9:B10"/>
    <mergeCell ref="C9:D9"/>
    <mergeCell ref="E9:F9"/>
    <mergeCell ref="G9:H9"/>
    <mergeCell ref="I9:J9"/>
    <mergeCell ref="A6:P6"/>
    <mergeCell ref="A7:P7"/>
    <mergeCell ref="N1:P1"/>
    <mergeCell ref="N2:P2"/>
    <mergeCell ref="N3:P3"/>
    <mergeCell ref="N4:P4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K1" sqref="K1:M4"/>
    </sheetView>
  </sheetViews>
  <sheetFormatPr defaultColWidth="9.00390625" defaultRowHeight="12.75"/>
  <cols>
    <col min="2" max="2" width="5.75390625" style="0" customWidth="1"/>
    <col min="3" max="3" width="5.375" style="0" customWidth="1"/>
    <col min="4" max="4" width="5.125" style="0" customWidth="1"/>
    <col min="5" max="5" width="43.25390625" style="0" customWidth="1"/>
    <col min="7" max="7" width="10.625" style="0" customWidth="1"/>
  </cols>
  <sheetData>
    <row r="1" spans="11:14" ht="12.75" customHeight="1">
      <c r="K1" s="261" t="s">
        <v>181</v>
      </c>
      <c r="L1" s="261"/>
      <c r="M1" s="261"/>
      <c r="N1" s="7"/>
    </row>
    <row r="2" spans="11:14" ht="12.75" customHeight="1">
      <c r="K2" s="261" t="s">
        <v>179</v>
      </c>
      <c r="L2" s="261"/>
      <c r="M2" s="261"/>
      <c r="N2" s="7"/>
    </row>
    <row r="3" spans="11:14" ht="12.75" customHeight="1">
      <c r="K3" s="261" t="s">
        <v>8</v>
      </c>
      <c r="L3" s="261"/>
      <c r="M3" s="261"/>
      <c r="N3" s="7"/>
    </row>
    <row r="4" spans="11:14" ht="12.75" customHeight="1">
      <c r="K4" s="261" t="s">
        <v>180</v>
      </c>
      <c r="L4" s="261"/>
      <c r="M4" s="261"/>
      <c r="N4" s="7"/>
    </row>
    <row r="6" spans="1:20" ht="17.25" customHeight="1">
      <c r="A6" s="272" t="s">
        <v>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9"/>
      <c r="O6" s="8"/>
      <c r="P6" s="3"/>
      <c r="Q6" s="3"/>
      <c r="R6" s="3"/>
      <c r="S6" s="3"/>
      <c r="T6" s="3"/>
    </row>
    <row r="7" spans="1:20" ht="15.75">
      <c r="A7" s="273" t="s">
        <v>150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9"/>
      <c r="O7" s="6"/>
      <c r="P7" s="6"/>
      <c r="Q7" s="6"/>
      <c r="R7" s="6"/>
      <c r="S7" s="6"/>
      <c r="T7" s="6"/>
    </row>
    <row r="8" spans="1:20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"/>
      <c r="P8" s="6"/>
      <c r="Q8" s="6"/>
      <c r="R8" s="6"/>
      <c r="S8" s="6"/>
      <c r="T8" s="6"/>
    </row>
    <row r="9" spans="5:20" ht="15.7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5:8" ht="15.75" customHeight="1">
      <c r="E10" s="268" t="s">
        <v>0</v>
      </c>
      <c r="F10" s="268" t="s">
        <v>7</v>
      </c>
      <c r="G10" s="266" t="s">
        <v>87</v>
      </c>
      <c r="H10" s="267"/>
    </row>
    <row r="11" spans="5:8" ht="33.75">
      <c r="E11" s="269"/>
      <c r="F11" s="269"/>
      <c r="G11" s="4" t="s">
        <v>148</v>
      </c>
      <c r="H11" s="4" t="s">
        <v>147</v>
      </c>
    </row>
    <row r="12" spans="5:8" ht="12.75">
      <c r="E12" s="14" t="s">
        <v>39</v>
      </c>
      <c r="F12" s="16" t="s">
        <v>40</v>
      </c>
      <c r="G12" s="5">
        <v>300</v>
      </c>
      <c r="H12" s="5">
        <v>870</v>
      </c>
    </row>
    <row r="13" spans="5:10" ht="12.75">
      <c r="E13" s="14" t="s">
        <v>41</v>
      </c>
      <c r="F13" s="16" t="s">
        <v>42</v>
      </c>
      <c r="G13" s="5">
        <v>895836</v>
      </c>
      <c r="H13" s="5">
        <v>777218</v>
      </c>
      <c r="J13" s="23"/>
    </row>
    <row r="14" spans="5:8" ht="12.75">
      <c r="E14" s="14" t="s">
        <v>43</v>
      </c>
      <c r="F14" s="16" t="s">
        <v>44</v>
      </c>
      <c r="G14" s="5">
        <v>58776</v>
      </c>
      <c r="H14" s="5">
        <v>59573</v>
      </c>
    </row>
    <row r="15" spans="5:8" ht="12.75">
      <c r="E15" s="14" t="s">
        <v>45</v>
      </c>
      <c r="F15" s="16" t="s">
        <v>46</v>
      </c>
      <c r="G15" s="5">
        <v>144297</v>
      </c>
      <c r="H15" s="5">
        <v>126033</v>
      </c>
    </row>
    <row r="16" spans="5:8" ht="12.75">
      <c r="E16" s="14" t="s">
        <v>47</v>
      </c>
      <c r="F16" s="16" t="s">
        <v>48</v>
      </c>
      <c r="G16" s="5">
        <v>23158</v>
      </c>
      <c r="H16" s="5">
        <v>20449</v>
      </c>
    </row>
    <row r="17" spans="5:8" ht="12.75">
      <c r="E17" s="14" t="s">
        <v>49</v>
      </c>
      <c r="F17" s="18">
        <v>4170</v>
      </c>
      <c r="G17" s="11">
        <v>1000</v>
      </c>
      <c r="H17" s="11">
        <v>1000</v>
      </c>
    </row>
    <row r="18" spans="5:8" ht="12.75">
      <c r="E18" s="17" t="s">
        <v>50</v>
      </c>
      <c r="F18" s="18">
        <v>4210</v>
      </c>
      <c r="G18" s="11">
        <v>6800</v>
      </c>
      <c r="H18" s="11">
        <v>5850</v>
      </c>
    </row>
    <row r="19" spans="5:8" ht="14.25" customHeight="1">
      <c r="E19" s="14" t="s">
        <v>51</v>
      </c>
      <c r="F19" s="18">
        <v>4240</v>
      </c>
      <c r="G19" s="11"/>
      <c r="H19" s="11">
        <v>500</v>
      </c>
    </row>
    <row r="20" spans="5:8" ht="12.75">
      <c r="E20" s="14" t="s">
        <v>52</v>
      </c>
      <c r="F20" s="18">
        <v>4260</v>
      </c>
      <c r="G20" s="11">
        <v>23418</v>
      </c>
      <c r="H20" s="11">
        <v>15400</v>
      </c>
    </row>
    <row r="21" spans="5:8" ht="12.75">
      <c r="E21" s="14" t="s">
        <v>53</v>
      </c>
      <c r="F21" s="18">
        <v>4270</v>
      </c>
      <c r="G21" s="11">
        <v>1000</v>
      </c>
      <c r="H21" s="11">
        <v>1000</v>
      </c>
    </row>
    <row r="22" spans="5:8" ht="12.75">
      <c r="E22" s="14" t="s">
        <v>54</v>
      </c>
      <c r="F22" s="18">
        <v>4280</v>
      </c>
      <c r="G22" s="11">
        <v>1000</v>
      </c>
      <c r="H22" s="11">
        <v>700</v>
      </c>
    </row>
    <row r="23" spans="5:8" ht="12.75">
      <c r="E23" s="14" t="s">
        <v>55</v>
      </c>
      <c r="F23" s="18">
        <v>4300</v>
      </c>
      <c r="G23" s="11">
        <v>7822</v>
      </c>
      <c r="H23" s="11">
        <v>4600</v>
      </c>
    </row>
    <row r="24" spans="5:8" ht="12.75">
      <c r="E24" s="14" t="s">
        <v>56</v>
      </c>
      <c r="F24" s="18">
        <v>4350</v>
      </c>
      <c r="G24" s="11">
        <v>130</v>
      </c>
      <c r="H24" s="11">
        <v>100</v>
      </c>
    </row>
    <row r="25" spans="5:8" ht="25.5">
      <c r="E25" s="14" t="s">
        <v>57</v>
      </c>
      <c r="F25" s="18">
        <v>4360</v>
      </c>
      <c r="G25" s="11"/>
      <c r="H25" s="11"/>
    </row>
    <row r="26" spans="5:8" ht="25.5">
      <c r="E26" s="14" t="s">
        <v>58</v>
      </c>
      <c r="F26" s="18">
        <v>4370</v>
      </c>
      <c r="G26" s="11">
        <v>600</v>
      </c>
      <c r="H26" s="11">
        <v>500</v>
      </c>
    </row>
    <row r="27" spans="5:8" ht="25.5">
      <c r="E27" s="14" t="s">
        <v>65</v>
      </c>
      <c r="F27" s="18">
        <v>4390</v>
      </c>
      <c r="G27" s="11"/>
      <c r="H27" s="11">
        <v>30000</v>
      </c>
    </row>
    <row r="28" spans="5:8" ht="12.75">
      <c r="E28" s="14" t="s">
        <v>59</v>
      </c>
      <c r="F28" s="18">
        <v>4410</v>
      </c>
      <c r="G28" s="11">
        <v>500</v>
      </c>
      <c r="H28" s="11">
        <v>400</v>
      </c>
    </row>
    <row r="29" spans="5:8" ht="12.75">
      <c r="E29" s="14" t="s">
        <v>64</v>
      </c>
      <c r="F29" s="18">
        <v>4430</v>
      </c>
      <c r="G29" s="11"/>
      <c r="H29" s="11"/>
    </row>
    <row r="30" spans="5:8" ht="12.75">
      <c r="E30" s="14" t="s">
        <v>60</v>
      </c>
      <c r="F30" s="18">
        <v>4440</v>
      </c>
      <c r="G30" s="11">
        <v>45570</v>
      </c>
      <c r="H30" s="11">
        <v>39247</v>
      </c>
    </row>
    <row r="31" spans="5:8" ht="25.5">
      <c r="E31" s="14" t="s">
        <v>61</v>
      </c>
      <c r="F31" s="18">
        <v>4700</v>
      </c>
      <c r="G31" s="11">
        <v>700</v>
      </c>
      <c r="H31" s="11">
        <v>400</v>
      </c>
    </row>
    <row r="32" spans="5:8" ht="25.5">
      <c r="E32" s="14" t="s">
        <v>62</v>
      </c>
      <c r="F32" s="18">
        <v>4740</v>
      </c>
      <c r="G32" s="11">
        <v>500</v>
      </c>
      <c r="H32" s="11">
        <v>200</v>
      </c>
    </row>
    <row r="33" spans="5:8" ht="25.5">
      <c r="E33" s="14" t="s">
        <v>63</v>
      </c>
      <c r="F33" s="18">
        <v>4750</v>
      </c>
      <c r="G33" s="11">
        <v>600</v>
      </c>
      <c r="H33" s="11">
        <v>1300</v>
      </c>
    </row>
    <row r="34" spans="5:8" ht="12.75">
      <c r="E34" s="14" t="s">
        <v>139</v>
      </c>
      <c r="F34" s="18">
        <v>6050</v>
      </c>
      <c r="G34" s="11"/>
      <c r="H34" s="11"/>
    </row>
    <row r="35" spans="5:8" ht="25.5">
      <c r="E35" s="14" t="s">
        <v>140</v>
      </c>
      <c r="F35" s="18">
        <v>6060</v>
      </c>
      <c r="G35" s="11"/>
      <c r="H35" s="11"/>
    </row>
    <row r="36" spans="5:8" ht="17.25" customHeight="1">
      <c r="E36" s="270" t="s">
        <v>79</v>
      </c>
      <c r="F36" s="271"/>
      <c r="G36" s="19">
        <f>SUM(G12:G35)</f>
        <v>1212007</v>
      </c>
      <c r="H36" s="28">
        <f>SUM(H12:H35)</f>
        <v>1085340</v>
      </c>
    </row>
    <row r="39" ht="12.75">
      <c r="H39" s="20"/>
    </row>
  </sheetData>
  <mergeCells count="10">
    <mergeCell ref="E36:F36"/>
    <mergeCell ref="A6:M6"/>
    <mergeCell ref="A7:M7"/>
    <mergeCell ref="E10:E11"/>
    <mergeCell ref="G10:H10"/>
    <mergeCell ref="F10:F11"/>
    <mergeCell ref="K1:M1"/>
    <mergeCell ref="K2:M2"/>
    <mergeCell ref="K3:M3"/>
    <mergeCell ref="K4:M4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I32">
      <selection activeCell="N43" sqref="N43"/>
    </sheetView>
  </sheetViews>
  <sheetFormatPr defaultColWidth="9.00390625" defaultRowHeight="12.75"/>
  <cols>
    <col min="1" max="1" width="31.25390625" style="0" customWidth="1"/>
    <col min="2" max="2" width="6.00390625" style="0" customWidth="1"/>
    <col min="5" max="5" width="9.00390625" style="0" customWidth="1"/>
    <col min="6" max="6" width="9.25390625" style="33" customWidth="1"/>
    <col min="7" max="9" width="9.25390625" style="0" customWidth="1"/>
    <col min="10" max="10" width="9.25390625" style="34" customWidth="1"/>
    <col min="11" max="17" width="9.25390625" style="0" customWidth="1"/>
    <col min="18" max="20" width="9.25390625" style="0" bestFit="1" customWidth="1"/>
    <col min="21" max="21" width="10.375" style="0" bestFit="1" customWidth="1"/>
    <col min="22" max="22" width="10.375" style="0" customWidth="1"/>
    <col min="23" max="23" width="10.75390625" style="0" customWidth="1"/>
  </cols>
  <sheetData>
    <row r="1" spans="15:22" ht="12.75" customHeight="1">
      <c r="O1" s="7"/>
      <c r="P1" s="7"/>
      <c r="Q1" s="7"/>
      <c r="R1" s="7"/>
      <c r="S1" s="7"/>
      <c r="T1" s="261" t="s">
        <v>182</v>
      </c>
      <c r="U1" s="261"/>
      <c r="V1" s="261"/>
    </row>
    <row r="2" spans="15:22" ht="12.75" customHeight="1">
      <c r="O2" s="7"/>
      <c r="P2" s="7"/>
      <c r="Q2" s="7"/>
      <c r="R2" s="7"/>
      <c r="S2" s="7"/>
      <c r="T2" s="261" t="s">
        <v>179</v>
      </c>
      <c r="U2" s="261"/>
      <c r="V2" s="261"/>
    </row>
    <row r="3" spans="15:22" ht="12.75" customHeight="1">
      <c r="O3" s="7"/>
      <c r="P3" s="7"/>
      <c r="Q3" s="7"/>
      <c r="R3" s="7"/>
      <c r="S3" s="7"/>
      <c r="T3" s="261" t="s">
        <v>8</v>
      </c>
      <c r="U3" s="261"/>
      <c r="V3" s="261"/>
    </row>
    <row r="4" spans="15:22" ht="12.75" customHeight="1">
      <c r="O4" s="7"/>
      <c r="P4" s="7"/>
      <c r="Q4" s="7"/>
      <c r="R4" s="7"/>
      <c r="S4" s="7"/>
      <c r="T4" s="261" t="s">
        <v>180</v>
      </c>
      <c r="U4" s="261"/>
      <c r="V4" s="261"/>
    </row>
    <row r="6" spans="1:22" ht="15.75" customHeight="1">
      <c r="A6" s="262" t="s">
        <v>68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</row>
    <row r="7" spans="1:22" ht="15.75" customHeight="1">
      <c r="A7" s="263" t="s">
        <v>151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</row>
    <row r="8" spans="1:22" ht="15.75">
      <c r="A8" s="1"/>
      <c r="B8" s="1"/>
      <c r="C8" s="1"/>
      <c r="D8" s="1"/>
      <c r="E8" s="30"/>
      <c r="F8" s="3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274" t="s">
        <v>0</v>
      </c>
      <c r="B9" s="274" t="s">
        <v>7</v>
      </c>
      <c r="C9" s="274" t="s">
        <v>9</v>
      </c>
      <c r="D9" s="274"/>
      <c r="E9" s="274" t="s">
        <v>10</v>
      </c>
      <c r="F9" s="274"/>
      <c r="G9" s="274" t="s">
        <v>11</v>
      </c>
      <c r="H9" s="274"/>
      <c r="I9" s="274" t="s">
        <v>12</v>
      </c>
      <c r="J9" s="274"/>
      <c r="K9" s="274" t="s">
        <v>13</v>
      </c>
      <c r="L9" s="274"/>
      <c r="M9" s="274" t="s">
        <v>14</v>
      </c>
      <c r="N9" s="274"/>
      <c r="O9" s="266" t="s">
        <v>15</v>
      </c>
      <c r="P9" s="267"/>
      <c r="Q9" s="266" t="s">
        <v>16</v>
      </c>
      <c r="R9" s="267"/>
      <c r="S9" s="266" t="s">
        <v>17</v>
      </c>
      <c r="T9" s="267"/>
      <c r="U9" s="274" t="s">
        <v>6</v>
      </c>
      <c r="V9" s="274"/>
    </row>
    <row r="10" spans="1:22" ht="56.25">
      <c r="A10" s="274"/>
      <c r="B10" s="274"/>
      <c r="C10" s="4" t="s">
        <v>170</v>
      </c>
      <c r="D10" s="4" t="s">
        <v>171</v>
      </c>
      <c r="E10" s="4" t="s">
        <v>170</v>
      </c>
      <c r="F10" s="4" t="s">
        <v>171</v>
      </c>
      <c r="G10" s="4" t="s">
        <v>170</v>
      </c>
      <c r="H10" s="4" t="s">
        <v>171</v>
      </c>
      <c r="I10" s="4" t="s">
        <v>170</v>
      </c>
      <c r="J10" s="4" t="s">
        <v>171</v>
      </c>
      <c r="K10" s="4" t="s">
        <v>170</v>
      </c>
      <c r="L10" s="4" t="s">
        <v>171</v>
      </c>
      <c r="M10" s="4" t="s">
        <v>170</v>
      </c>
      <c r="N10" s="4" t="s">
        <v>171</v>
      </c>
      <c r="O10" s="4" t="s">
        <v>170</v>
      </c>
      <c r="P10" s="4" t="s">
        <v>171</v>
      </c>
      <c r="Q10" s="4" t="s">
        <v>170</v>
      </c>
      <c r="R10" s="4" t="s">
        <v>171</v>
      </c>
      <c r="S10" s="4" t="s">
        <v>170</v>
      </c>
      <c r="T10" s="4" t="s">
        <v>171</v>
      </c>
      <c r="U10" s="4" t="s">
        <v>170</v>
      </c>
      <c r="V10" s="4" t="s">
        <v>172</v>
      </c>
    </row>
    <row r="11" spans="1:23" ht="25.5">
      <c r="A11" s="14" t="s">
        <v>39</v>
      </c>
      <c r="B11" s="16" t="s">
        <v>40</v>
      </c>
      <c r="C11" s="5">
        <v>1500</v>
      </c>
      <c r="D11" s="5">
        <v>1000</v>
      </c>
      <c r="E11" s="5">
        <v>2000</v>
      </c>
      <c r="F11" s="5">
        <v>2000</v>
      </c>
      <c r="G11" s="5">
        <v>3000</v>
      </c>
      <c r="H11" s="5">
        <v>2000</v>
      </c>
      <c r="I11" s="5">
        <v>1500</v>
      </c>
      <c r="J11" s="5">
        <v>1800</v>
      </c>
      <c r="K11" s="5">
        <v>2500</v>
      </c>
      <c r="L11" s="5">
        <v>1000</v>
      </c>
      <c r="M11" s="5">
        <v>1200</v>
      </c>
      <c r="N11" s="5">
        <v>1500</v>
      </c>
      <c r="O11" s="5">
        <v>1000</v>
      </c>
      <c r="P11" s="5">
        <v>2300</v>
      </c>
      <c r="Q11" s="5">
        <v>2058</v>
      </c>
      <c r="R11" s="5">
        <v>2200</v>
      </c>
      <c r="S11" s="5">
        <v>1770</v>
      </c>
      <c r="T11" s="5">
        <v>1780</v>
      </c>
      <c r="U11" s="5">
        <f>SUM(C11+E11+G11+I11+K11+M11+O11+Q11+S11)</f>
        <v>16528</v>
      </c>
      <c r="V11" s="5">
        <f>SUM(D11+F11+H11+J11+L11+N11+P11+R11+T11)</f>
        <v>15580</v>
      </c>
      <c r="W11" s="20"/>
    </row>
    <row r="12" spans="1:23" ht="25.5">
      <c r="A12" s="14" t="s">
        <v>41</v>
      </c>
      <c r="B12" s="16" t="s">
        <v>42</v>
      </c>
      <c r="C12" s="5">
        <v>491665</v>
      </c>
      <c r="D12" s="5">
        <v>571463</v>
      </c>
      <c r="E12" s="5">
        <v>477498</v>
      </c>
      <c r="F12" s="5">
        <v>489697</v>
      </c>
      <c r="G12" s="5">
        <v>852820</v>
      </c>
      <c r="H12" s="5">
        <v>955103</v>
      </c>
      <c r="I12" s="5">
        <v>569364</v>
      </c>
      <c r="J12" s="5">
        <v>618339</v>
      </c>
      <c r="K12" s="5">
        <v>483920</v>
      </c>
      <c r="L12" s="5">
        <v>572788</v>
      </c>
      <c r="M12" s="5">
        <v>949377</v>
      </c>
      <c r="N12" s="5">
        <v>976535</v>
      </c>
      <c r="O12" s="5">
        <v>633750</v>
      </c>
      <c r="P12" s="5">
        <v>704577</v>
      </c>
      <c r="Q12" s="5">
        <v>794382</v>
      </c>
      <c r="R12" s="5">
        <v>805999</v>
      </c>
      <c r="S12" s="5">
        <v>712085</v>
      </c>
      <c r="T12" s="5">
        <v>727626</v>
      </c>
      <c r="U12" s="5">
        <f aca="true" t="shared" si="0" ref="U12:V37">SUM(C12+E12+G12+I12+K12+M12+O12+Q12+S12)</f>
        <v>5964861</v>
      </c>
      <c r="V12" s="5">
        <f t="shared" si="0"/>
        <v>6422127</v>
      </c>
      <c r="W12" s="20"/>
    </row>
    <row r="13" spans="1:23" ht="12.75">
      <c r="A13" s="14" t="s">
        <v>43</v>
      </c>
      <c r="B13" s="16" t="s">
        <v>44</v>
      </c>
      <c r="C13" s="5">
        <v>33852</v>
      </c>
      <c r="D13" s="5">
        <v>41300</v>
      </c>
      <c r="E13" s="5">
        <v>33998</v>
      </c>
      <c r="F13" s="5">
        <v>39674</v>
      </c>
      <c r="G13" s="5">
        <v>61903</v>
      </c>
      <c r="H13" s="5">
        <v>73754</v>
      </c>
      <c r="I13" s="5">
        <v>36671</v>
      </c>
      <c r="J13" s="5">
        <v>51780</v>
      </c>
      <c r="K13" s="5">
        <v>39842</v>
      </c>
      <c r="L13" s="5">
        <v>43380</v>
      </c>
      <c r="M13" s="5">
        <v>66363</v>
      </c>
      <c r="N13" s="5">
        <v>75293</v>
      </c>
      <c r="O13" s="5">
        <v>46372</v>
      </c>
      <c r="P13" s="5">
        <v>52522</v>
      </c>
      <c r="Q13" s="5">
        <v>52926</v>
      </c>
      <c r="R13" s="5">
        <v>64745</v>
      </c>
      <c r="S13" s="5">
        <v>48383</v>
      </c>
      <c r="T13" s="5">
        <v>61480</v>
      </c>
      <c r="U13" s="5">
        <f t="shared" si="0"/>
        <v>420310</v>
      </c>
      <c r="V13" s="5">
        <f t="shared" si="0"/>
        <v>503928</v>
      </c>
      <c r="W13" s="20"/>
    </row>
    <row r="14" spans="1:23" ht="12.75">
      <c r="A14" s="14" t="s">
        <v>45</v>
      </c>
      <c r="B14" s="16" t="s">
        <v>46</v>
      </c>
      <c r="C14" s="5">
        <v>80900</v>
      </c>
      <c r="D14" s="5">
        <v>94965</v>
      </c>
      <c r="E14" s="5">
        <v>76221</v>
      </c>
      <c r="F14" s="5">
        <v>79483</v>
      </c>
      <c r="G14" s="5">
        <v>140602</v>
      </c>
      <c r="H14" s="5">
        <v>153264</v>
      </c>
      <c r="I14" s="5">
        <v>91995</v>
      </c>
      <c r="J14" s="5">
        <v>99818</v>
      </c>
      <c r="K14" s="5">
        <v>82321</v>
      </c>
      <c r="L14" s="5">
        <v>93727</v>
      </c>
      <c r="M14" s="5">
        <v>155913</v>
      </c>
      <c r="N14" s="5">
        <v>161253</v>
      </c>
      <c r="O14" s="5">
        <v>96427</v>
      </c>
      <c r="P14" s="5">
        <v>116152</v>
      </c>
      <c r="Q14" s="5">
        <v>127061</v>
      </c>
      <c r="R14" s="5">
        <v>131482</v>
      </c>
      <c r="S14" s="5">
        <v>113637</v>
      </c>
      <c r="T14" s="5">
        <v>119865</v>
      </c>
      <c r="U14" s="5">
        <f t="shared" si="0"/>
        <v>965077</v>
      </c>
      <c r="V14" s="5">
        <f t="shared" si="0"/>
        <v>1050009</v>
      </c>
      <c r="W14" s="20"/>
    </row>
    <row r="15" spans="1:23" ht="12.75">
      <c r="A15" s="14" t="s">
        <v>47</v>
      </c>
      <c r="B15" s="16" t="s">
        <v>48</v>
      </c>
      <c r="C15" s="5">
        <v>12800</v>
      </c>
      <c r="D15" s="5">
        <v>14953</v>
      </c>
      <c r="E15" s="5">
        <v>12011</v>
      </c>
      <c r="F15" s="5">
        <v>12696</v>
      </c>
      <c r="G15" s="5">
        <v>22221</v>
      </c>
      <c r="H15" s="5">
        <v>24720</v>
      </c>
      <c r="I15" s="5">
        <v>15368</v>
      </c>
      <c r="J15" s="5">
        <v>16100</v>
      </c>
      <c r="K15" s="5">
        <v>13000</v>
      </c>
      <c r="L15" s="5">
        <v>14931</v>
      </c>
      <c r="M15" s="5">
        <v>24261</v>
      </c>
      <c r="N15" s="5">
        <v>25009</v>
      </c>
      <c r="O15" s="5">
        <v>16675</v>
      </c>
      <c r="P15" s="5">
        <v>18395</v>
      </c>
      <c r="Q15" s="5">
        <v>20621</v>
      </c>
      <c r="R15" s="5">
        <v>21333</v>
      </c>
      <c r="S15" s="5">
        <v>18428</v>
      </c>
      <c r="T15" s="5">
        <v>19333</v>
      </c>
      <c r="U15" s="5">
        <f t="shared" si="0"/>
        <v>155385</v>
      </c>
      <c r="V15" s="5">
        <f t="shared" si="0"/>
        <v>167470</v>
      </c>
      <c r="W15" s="20"/>
    </row>
    <row r="16" spans="1:23" ht="12.75">
      <c r="A16" s="14" t="s">
        <v>84</v>
      </c>
      <c r="B16" s="16" t="s">
        <v>80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2400</v>
      </c>
      <c r="Q16" s="5"/>
      <c r="R16" s="5"/>
      <c r="S16" s="5"/>
      <c r="T16" s="5"/>
      <c r="U16" s="5"/>
      <c r="V16" s="5">
        <f t="shared" si="0"/>
        <v>2400</v>
      </c>
      <c r="W16" s="20"/>
    </row>
    <row r="17" spans="1:23" ht="12.75">
      <c r="A17" s="14" t="s">
        <v>49</v>
      </c>
      <c r="B17" s="18">
        <v>4170</v>
      </c>
      <c r="C17" s="11">
        <v>3000</v>
      </c>
      <c r="D17" s="11">
        <v>3000</v>
      </c>
      <c r="E17" s="11">
        <v>3600</v>
      </c>
      <c r="F17" s="11">
        <v>3120</v>
      </c>
      <c r="G17" s="11">
        <v>0</v>
      </c>
      <c r="H17" s="11"/>
      <c r="I17" s="11">
        <v>1200</v>
      </c>
      <c r="J17" s="11">
        <v>1250</v>
      </c>
      <c r="K17" s="11">
        <v>4000</v>
      </c>
      <c r="L17" s="11">
        <v>4000</v>
      </c>
      <c r="M17" s="11">
        <v>1446</v>
      </c>
      <c r="N17" s="11"/>
      <c r="O17" s="11">
        <v>3600</v>
      </c>
      <c r="P17" s="11">
        <v>3600</v>
      </c>
      <c r="Q17" s="11">
        <v>15500</v>
      </c>
      <c r="R17" s="11">
        <v>3000</v>
      </c>
      <c r="S17" s="11">
        <v>7695</v>
      </c>
      <c r="T17" s="11">
        <v>3000</v>
      </c>
      <c r="U17" s="5">
        <f t="shared" si="0"/>
        <v>40041</v>
      </c>
      <c r="V17" s="5">
        <f t="shared" si="0"/>
        <v>20970</v>
      </c>
      <c r="W17" s="20"/>
    </row>
    <row r="18" spans="1:23" ht="12.75">
      <c r="A18" s="17" t="s">
        <v>50</v>
      </c>
      <c r="B18" s="18">
        <v>4210</v>
      </c>
      <c r="C18" s="11">
        <v>16248</v>
      </c>
      <c r="D18" s="11">
        <v>9311</v>
      </c>
      <c r="E18" s="11">
        <v>18957</v>
      </c>
      <c r="F18" s="11">
        <v>7800</v>
      </c>
      <c r="G18" s="11">
        <v>33812</v>
      </c>
      <c r="H18" s="11">
        <v>13130</v>
      </c>
      <c r="I18" s="11">
        <v>26424</v>
      </c>
      <c r="J18" s="11">
        <v>35122</v>
      </c>
      <c r="K18" s="11">
        <v>27606</v>
      </c>
      <c r="L18" s="11">
        <v>10300</v>
      </c>
      <c r="M18" s="11">
        <v>26300</v>
      </c>
      <c r="N18" s="11">
        <v>17000</v>
      </c>
      <c r="O18" s="11">
        <v>18400</v>
      </c>
      <c r="P18" s="11">
        <v>10000</v>
      </c>
      <c r="Q18" s="11">
        <v>51100</v>
      </c>
      <c r="R18" s="11">
        <v>11980</v>
      </c>
      <c r="S18" s="11">
        <v>59871</v>
      </c>
      <c r="T18" s="11">
        <v>18100</v>
      </c>
      <c r="U18" s="5">
        <f t="shared" si="0"/>
        <v>278718</v>
      </c>
      <c r="V18" s="5">
        <f t="shared" si="0"/>
        <v>132743</v>
      </c>
      <c r="W18" s="20"/>
    </row>
    <row r="19" spans="1:23" ht="12.75">
      <c r="A19" s="17" t="s">
        <v>67</v>
      </c>
      <c r="B19" s="18">
        <v>4220</v>
      </c>
      <c r="C19" s="11">
        <v>59840</v>
      </c>
      <c r="D19" s="11">
        <v>73920</v>
      </c>
      <c r="E19" s="11">
        <v>59810</v>
      </c>
      <c r="F19" s="11">
        <v>62362</v>
      </c>
      <c r="G19" s="11">
        <v>84480</v>
      </c>
      <c r="H19" s="11">
        <v>94080</v>
      </c>
      <c r="I19" s="11">
        <v>55625</v>
      </c>
      <c r="J19" s="11">
        <v>60480</v>
      </c>
      <c r="K19" s="11">
        <v>48442</v>
      </c>
      <c r="L19" s="11">
        <v>72282</v>
      </c>
      <c r="M19" s="11">
        <v>99590</v>
      </c>
      <c r="N19" s="11">
        <v>100800</v>
      </c>
      <c r="O19" s="11">
        <v>78000</v>
      </c>
      <c r="P19" s="11">
        <v>100800</v>
      </c>
      <c r="Q19" s="11">
        <v>112000</v>
      </c>
      <c r="R19" s="11">
        <v>117600</v>
      </c>
      <c r="S19" s="11">
        <v>78336</v>
      </c>
      <c r="T19" s="11">
        <v>86688</v>
      </c>
      <c r="U19" s="5">
        <f t="shared" si="0"/>
        <v>676123</v>
      </c>
      <c r="V19" s="5">
        <f t="shared" si="0"/>
        <v>769012</v>
      </c>
      <c r="W19" s="20"/>
    </row>
    <row r="20" spans="1:23" ht="25.5">
      <c r="A20" s="14" t="s">
        <v>51</v>
      </c>
      <c r="B20" s="18">
        <v>4240</v>
      </c>
      <c r="C20" s="11">
        <v>1500</v>
      </c>
      <c r="D20" s="11">
        <v>1000</v>
      </c>
      <c r="E20" s="11">
        <v>4500</v>
      </c>
      <c r="F20" s="11">
        <v>1000</v>
      </c>
      <c r="G20" s="11">
        <v>3720</v>
      </c>
      <c r="H20" s="11">
        <v>1400</v>
      </c>
      <c r="I20" s="11">
        <v>2000</v>
      </c>
      <c r="J20" s="11">
        <v>2530</v>
      </c>
      <c r="K20" s="11">
        <v>3500</v>
      </c>
      <c r="L20" s="11">
        <v>1000</v>
      </c>
      <c r="M20" s="11">
        <v>1200</v>
      </c>
      <c r="N20" s="11">
        <v>500</v>
      </c>
      <c r="O20" s="11">
        <v>1000</v>
      </c>
      <c r="P20" s="11">
        <v>1500</v>
      </c>
      <c r="Q20" s="11">
        <v>3200</v>
      </c>
      <c r="R20" s="11">
        <v>1000</v>
      </c>
      <c r="S20" s="11">
        <v>3000</v>
      </c>
      <c r="T20" s="11">
        <v>500</v>
      </c>
      <c r="U20" s="5">
        <f t="shared" si="0"/>
        <v>23620</v>
      </c>
      <c r="V20" s="5">
        <f t="shared" si="0"/>
        <v>10430</v>
      </c>
      <c r="W20" s="20"/>
    </row>
    <row r="21" spans="1:23" ht="12.75">
      <c r="A21" s="14" t="s">
        <v>52</v>
      </c>
      <c r="B21" s="18">
        <v>4260</v>
      </c>
      <c r="C21" s="11">
        <v>50500</v>
      </c>
      <c r="D21" s="11">
        <v>50000</v>
      </c>
      <c r="E21" s="11">
        <v>44000</v>
      </c>
      <c r="F21" s="11">
        <v>43000</v>
      </c>
      <c r="G21" s="11">
        <v>61000</v>
      </c>
      <c r="H21" s="11">
        <v>57000</v>
      </c>
      <c r="I21" s="11">
        <v>25300</v>
      </c>
      <c r="J21" s="11">
        <v>28180</v>
      </c>
      <c r="K21" s="11">
        <v>63812</v>
      </c>
      <c r="L21" s="11">
        <v>50000</v>
      </c>
      <c r="M21" s="11">
        <v>61200</v>
      </c>
      <c r="N21" s="11">
        <v>79000</v>
      </c>
      <c r="O21" s="11">
        <v>41525</v>
      </c>
      <c r="P21" s="11">
        <v>57688</v>
      </c>
      <c r="Q21" s="11">
        <v>78396</v>
      </c>
      <c r="R21" s="11">
        <v>56000</v>
      </c>
      <c r="S21" s="11">
        <v>80000</v>
      </c>
      <c r="T21" s="11">
        <v>75000</v>
      </c>
      <c r="U21" s="5">
        <f t="shared" si="0"/>
        <v>505733</v>
      </c>
      <c r="V21" s="5">
        <f t="shared" si="0"/>
        <v>495868</v>
      </c>
      <c r="W21" s="20"/>
    </row>
    <row r="22" spans="1:23" ht="12.75">
      <c r="A22" s="14" t="s">
        <v>53</v>
      </c>
      <c r="B22" s="18">
        <v>4270</v>
      </c>
      <c r="C22" s="11">
        <v>3750</v>
      </c>
      <c r="D22" s="11">
        <v>3109</v>
      </c>
      <c r="E22" s="11">
        <v>18390</v>
      </c>
      <c r="F22" s="11">
        <v>3900</v>
      </c>
      <c r="G22" s="11">
        <v>18216</v>
      </c>
      <c r="H22" s="11">
        <v>10000</v>
      </c>
      <c r="I22" s="11">
        <v>64620</v>
      </c>
      <c r="J22" s="11">
        <v>21970</v>
      </c>
      <c r="K22" s="11">
        <v>11100</v>
      </c>
      <c r="L22" s="11">
        <v>3800</v>
      </c>
      <c r="M22" s="11">
        <v>7500</v>
      </c>
      <c r="N22" s="11">
        <v>7000</v>
      </c>
      <c r="O22" s="11">
        <v>8076</v>
      </c>
      <c r="P22" s="11">
        <v>8000</v>
      </c>
      <c r="Q22" s="11">
        <v>13884</v>
      </c>
      <c r="R22" s="11">
        <v>12400</v>
      </c>
      <c r="S22" s="11">
        <v>43348</v>
      </c>
      <c r="T22" s="11">
        <v>4800</v>
      </c>
      <c r="U22" s="5">
        <f t="shared" si="0"/>
        <v>188884</v>
      </c>
      <c r="V22" s="5">
        <f t="shared" si="0"/>
        <v>74979</v>
      </c>
      <c r="W22" s="20"/>
    </row>
    <row r="23" spans="1:23" ht="12.75">
      <c r="A23" s="14" t="s">
        <v>54</v>
      </c>
      <c r="B23" s="18">
        <v>4280</v>
      </c>
      <c r="C23" s="11">
        <v>1000</v>
      </c>
      <c r="D23" s="11">
        <v>1000</v>
      </c>
      <c r="E23" s="11">
        <v>1050</v>
      </c>
      <c r="F23" s="11">
        <v>1200</v>
      </c>
      <c r="G23" s="11">
        <v>2000</v>
      </c>
      <c r="H23" s="11">
        <v>1500</v>
      </c>
      <c r="I23" s="11">
        <v>700</v>
      </c>
      <c r="J23" s="11">
        <v>1990</v>
      </c>
      <c r="K23" s="11">
        <v>1500</v>
      </c>
      <c r="L23" s="11">
        <v>1500</v>
      </c>
      <c r="M23" s="11">
        <v>2500</v>
      </c>
      <c r="N23" s="11">
        <v>1600</v>
      </c>
      <c r="O23" s="11">
        <v>1500</v>
      </c>
      <c r="P23" s="11">
        <v>1200</v>
      </c>
      <c r="Q23" s="11">
        <v>2000</v>
      </c>
      <c r="R23" s="11">
        <v>2000</v>
      </c>
      <c r="S23" s="11">
        <v>3000</v>
      </c>
      <c r="T23" s="11">
        <v>2000</v>
      </c>
      <c r="U23" s="5">
        <f t="shared" si="0"/>
        <v>15250</v>
      </c>
      <c r="V23" s="5">
        <f t="shared" si="0"/>
        <v>13990</v>
      </c>
      <c r="W23" s="20"/>
    </row>
    <row r="24" spans="1:23" ht="12.75">
      <c r="A24" s="14" t="s">
        <v>55</v>
      </c>
      <c r="B24" s="18">
        <v>4300</v>
      </c>
      <c r="C24" s="11">
        <v>12750</v>
      </c>
      <c r="D24" s="11">
        <v>12000</v>
      </c>
      <c r="E24" s="11">
        <v>10150</v>
      </c>
      <c r="F24" s="11">
        <v>7600</v>
      </c>
      <c r="G24" s="11">
        <v>14250</v>
      </c>
      <c r="H24" s="11">
        <v>10550</v>
      </c>
      <c r="I24" s="11">
        <v>7600</v>
      </c>
      <c r="J24" s="11">
        <v>9242</v>
      </c>
      <c r="K24" s="11">
        <v>18800</v>
      </c>
      <c r="L24" s="11">
        <v>11560</v>
      </c>
      <c r="M24" s="11">
        <v>12510</v>
      </c>
      <c r="N24" s="11">
        <v>16000</v>
      </c>
      <c r="O24" s="11">
        <v>10950</v>
      </c>
      <c r="P24" s="11">
        <v>12000</v>
      </c>
      <c r="Q24" s="11">
        <v>13080</v>
      </c>
      <c r="R24" s="11">
        <v>16430</v>
      </c>
      <c r="S24" s="11">
        <v>10200</v>
      </c>
      <c r="T24" s="11">
        <v>8900</v>
      </c>
      <c r="U24" s="5">
        <f t="shared" si="0"/>
        <v>110290</v>
      </c>
      <c r="V24" s="5">
        <f t="shared" si="0"/>
        <v>104282</v>
      </c>
      <c r="W24" s="20"/>
    </row>
    <row r="25" spans="1:23" ht="12.75">
      <c r="A25" s="14" t="s">
        <v>56</v>
      </c>
      <c r="B25" s="18">
        <v>4350</v>
      </c>
      <c r="C25" s="11">
        <v>900</v>
      </c>
      <c r="D25" s="11">
        <v>900</v>
      </c>
      <c r="E25" s="11">
        <v>800</v>
      </c>
      <c r="F25" s="11">
        <v>810</v>
      </c>
      <c r="G25" s="11">
        <v>750</v>
      </c>
      <c r="H25" s="11">
        <v>700</v>
      </c>
      <c r="I25" s="11">
        <v>700</v>
      </c>
      <c r="J25" s="11">
        <v>700</v>
      </c>
      <c r="K25" s="11">
        <v>1000</v>
      </c>
      <c r="L25" s="11">
        <v>1000</v>
      </c>
      <c r="M25" s="11">
        <v>800</v>
      </c>
      <c r="N25" s="11">
        <v>779</v>
      </c>
      <c r="O25" s="11">
        <v>800</v>
      </c>
      <c r="P25" s="11">
        <v>900</v>
      </c>
      <c r="Q25" s="11">
        <v>820</v>
      </c>
      <c r="R25" s="11">
        <v>830</v>
      </c>
      <c r="S25" s="11">
        <v>660</v>
      </c>
      <c r="T25" s="11">
        <v>660</v>
      </c>
      <c r="U25" s="5">
        <f t="shared" si="0"/>
        <v>7230</v>
      </c>
      <c r="V25" s="5">
        <f t="shared" si="0"/>
        <v>7279</v>
      </c>
      <c r="W25" s="20"/>
    </row>
    <row r="26" spans="1:23" ht="25.5">
      <c r="A26" s="14" t="s">
        <v>57</v>
      </c>
      <c r="B26" s="18">
        <v>4360</v>
      </c>
      <c r="C26" s="11"/>
      <c r="D26" s="11"/>
      <c r="E26" s="11">
        <v>0</v>
      </c>
      <c r="F26" s="11"/>
      <c r="G26" s="11">
        <v>0</v>
      </c>
      <c r="H26" s="11"/>
      <c r="I26" s="11">
        <v>0</v>
      </c>
      <c r="J26" s="11"/>
      <c r="K26" s="11">
        <v>0</v>
      </c>
      <c r="L26" s="11"/>
      <c r="M26" s="11">
        <v>0</v>
      </c>
      <c r="N26" s="11"/>
      <c r="O26" s="11">
        <v>0</v>
      </c>
      <c r="P26" s="11"/>
      <c r="Q26" s="11">
        <v>0</v>
      </c>
      <c r="R26" s="11"/>
      <c r="S26" s="11">
        <v>0</v>
      </c>
      <c r="T26" s="11"/>
      <c r="U26" s="5">
        <f t="shared" si="0"/>
        <v>0</v>
      </c>
      <c r="V26" s="5">
        <f t="shared" si="0"/>
        <v>0</v>
      </c>
      <c r="W26" s="20"/>
    </row>
    <row r="27" spans="1:23" ht="25.5">
      <c r="A27" s="14" t="s">
        <v>58</v>
      </c>
      <c r="B27" s="18">
        <v>4370</v>
      </c>
      <c r="C27" s="11">
        <v>2800</v>
      </c>
      <c r="D27" s="11">
        <v>3000</v>
      </c>
      <c r="E27" s="11">
        <v>1950</v>
      </c>
      <c r="F27" s="11">
        <v>2000</v>
      </c>
      <c r="G27" s="11">
        <v>3000</v>
      </c>
      <c r="H27" s="11">
        <v>2000</v>
      </c>
      <c r="I27" s="11">
        <v>1700</v>
      </c>
      <c r="J27" s="11">
        <v>1950</v>
      </c>
      <c r="K27" s="11">
        <v>3000</v>
      </c>
      <c r="L27" s="11">
        <v>3000</v>
      </c>
      <c r="M27" s="11">
        <v>2300</v>
      </c>
      <c r="N27" s="11">
        <v>2400</v>
      </c>
      <c r="O27" s="11">
        <v>2500</v>
      </c>
      <c r="P27" s="11">
        <v>2500</v>
      </c>
      <c r="Q27" s="11">
        <v>3500</v>
      </c>
      <c r="R27" s="11">
        <v>3000</v>
      </c>
      <c r="S27" s="11">
        <v>3000</v>
      </c>
      <c r="T27" s="11">
        <v>1800</v>
      </c>
      <c r="U27" s="5">
        <f t="shared" si="0"/>
        <v>23750</v>
      </c>
      <c r="V27" s="5">
        <f t="shared" si="0"/>
        <v>21650</v>
      </c>
      <c r="W27" s="20"/>
    </row>
    <row r="28" spans="1:23" ht="25.5">
      <c r="A28" s="14" t="s">
        <v>65</v>
      </c>
      <c r="B28" s="18">
        <v>4390</v>
      </c>
      <c r="C28" s="11">
        <v>300</v>
      </c>
      <c r="D28" s="11">
        <v>300</v>
      </c>
      <c r="E28" s="11">
        <v>500</v>
      </c>
      <c r="F28" s="11">
        <v>500</v>
      </c>
      <c r="G28" s="11">
        <v>500</v>
      </c>
      <c r="H28" s="11">
        <v>500</v>
      </c>
      <c r="I28" s="11">
        <v>300</v>
      </c>
      <c r="J28" s="11">
        <v>200</v>
      </c>
      <c r="K28" s="11">
        <v>500</v>
      </c>
      <c r="L28" s="11">
        <v>300</v>
      </c>
      <c r="M28" s="11">
        <v>400</v>
      </c>
      <c r="N28" s="11">
        <v>300</v>
      </c>
      <c r="O28" s="11">
        <v>300</v>
      </c>
      <c r="P28" s="11">
        <v>500</v>
      </c>
      <c r="Q28" s="11">
        <v>800</v>
      </c>
      <c r="R28" s="11">
        <v>310</v>
      </c>
      <c r="S28" s="11">
        <v>400</v>
      </c>
      <c r="T28" s="11">
        <v>200</v>
      </c>
      <c r="U28" s="5">
        <f t="shared" si="0"/>
        <v>4000</v>
      </c>
      <c r="V28" s="5">
        <f t="shared" si="0"/>
        <v>3110</v>
      </c>
      <c r="W28" s="20"/>
    </row>
    <row r="29" spans="1:23" ht="12.75">
      <c r="A29" s="14" t="s">
        <v>59</v>
      </c>
      <c r="B29" s="18">
        <v>4410</v>
      </c>
      <c r="C29" s="11">
        <v>500</v>
      </c>
      <c r="D29" s="11"/>
      <c r="E29" s="11">
        <v>500</v>
      </c>
      <c r="F29" s="11">
        <v>400</v>
      </c>
      <c r="G29" s="11">
        <v>1000</v>
      </c>
      <c r="H29" s="11">
        <v>400</v>
      </c>
      <c r="I29" s="11">
        <v>700</v>
      </c>
      <c r="J29" s="11">
        <v>400</v>
      </c>
      <c r="K29" s="11">
        <v>600</v>
      </c>
      <c r="L29" s="11"/>
      <c r="M29" s="11">
        <v>500</v>
      </c>
      <c r="N29" s="11">
        <v>400</v>
      </c>
      <c r="O29" s="11">
        <v>300</v>
      </c>
      <c r="P29" s="11">
        <v>400</v>
      </c>
      <c r="Q29" s="11">
        <v>1000</v>
      </c>
      <c r="R29" s="11">
        <v>500</v>
      </c>
      <c r="S29" s="11">
        <v>140</v>
      </c>
      <c r="T29" s="11">
        <v>140</v>
      </c>
      <c r="U29" s="5">
        <f t="shared" si="0"/>
        <v>5240</v>
      </c>
      <c r="V29" s="5">
        <f t="shared" si="0"/>
        <v>2640</v>
      </c>
      <c r="W29" s="20"/>
    </row>
    <row r="30" spans="1:23" ht="12.75">
      <c r="A30" s="14" t="s">
        <v>64</v>
      </c>
      <c r="B30" s="18">
        <v>4430</v>
      </c>
      <c r="C30" s="11"/>
      <c r="D30" s="11"/>
      <c r="E30" s="11">
        <v>0</v>
      </c>
      <c r="F30" s="11"/>
      <c r="G30" s="11">
        <v>0</v>
      </c>
      <c r="H30" s="11"/>
      <c r="I30" s="11">
        <v>0</v>
      </c>
      <c r="J30" s="11"/>
      <c r="K30" s="11">
        <v>0</v>
      </c>
      <c r="L30" s="11"/>
      <c r="M30" s="11">
        <v>0</v>
      </c>
      <c r="N30" s="11"/>
      <c r="O30" s="11">
        <v>0</v>
      </c>
      <c r="P30" s="11"/>
      <c r="Q30" s="11">
        <v>0</v>
      </c>
      <c r="R30" s="11"/>
      <c r="S30" s="11">
        <v>0</v>
      </c>
      <c r="T30" s="11"/>
      <c r="U30" s="5">
        <f t="shared" si="0"/>
        <v>0</v>
      </c>
      <c r="V30" s="5">
        <f t="shared" si="0"/>
        <v>0</v>
      </c>
      <c r="W30" s="20"/>
    </row>
    <row r="31" spans="1:23" ht="12.75">
      <c r="A31" s="14" t="s">
        <v>60</v>
      </c>
      <c r="B31" s="18">
        <v>4440</v>
      </c>
      <c r="C31" s="11">
        <v>28569</v>
      </c>
      <c r="D31" s="11">
        <v>37845</v>
      </c>
      <c r="E31" s="11">
        <v>32441</v>
      </c>
      <c r="F31" s="11">
        <v>34413</v>
      </c>
      <c r="G31" s="11">
        <v>53603</v>
      </c>
      <c r="H31" s="11">
        <v>58326</v>
      </c>
      <c r="I31" s="11">
        <v>29607</v>
      </c>
      <c r="J31" s="11">
        <v>36949</v>
      </c>
      <c r="K31" s="11">
        <v>33071</v>
      </c>
      <c r="L31" s="11">
        <v>44960</v>
      </c>
      <c r="M31" s="11">
        <v>64113</v>
      </c>
      <c r="N31" s="11">
        <v>64636</v>
      </c>
      <c r="O31" s="11">
        <v>42300</v>
      </c>
      <c r="P31" s="11">
        <v>47134</v>
      </c>
      <c r="Q31" s="11">
        <v>52946</v>
      </c>
      <c r="R31" s="11">
        <v>54674</v>
      </c>
      <c r="S31" s="11">
        <v>45457</v>
      </c>
      <c r="T31" s="11">
        <v>52906</v>
      </c>
      <c r="U31" s="5">
        <f t="shared" si="0"/>
        <v>382107</v>
      </c>
      <c r="V31" s="5">
        <f t="shared" si="0"/>
        <v>431843</v>
      </c>
      <c r="W31" s="20"/>
    </row>
    <row r="32" spans="1:23" ht="25.5">
      <c r="A32" s="14" t="s">
        <v>169</v>
      </c>
      <c r="B32" s="18">
        <v>4610</v>
      </c>
      <c r="C32" s="11"/>
      <c r="D32" s="11"/>
      <c r="E32" s="11">
        <v>0</v>
      </c>
      <c r="F32" s="11"/>
      <c r="G32" s="11">
        <v>0</v>
      </c>
      <c r="H32" s="11"/>
      <c r="I32" s="11">
        <v>0</v>
      </c>
      <c r="J32" s="11"/>
      <c r="K32" s="11">
        <v>0</v>
      </c>
      <c r="L32" s="11"/>
      <c r="M32" s="11">
        <v>54</v>
      </c>
      <c r="N32" s="11"/>
      <c r="O32" s="11">
        <v>0</v>
      </c>
      <c r="P32" s="11"/>
      <c r="Q32" s="11">
        <v>0</v>
      </c>
      <c r="R32" s="11"/>
      <c r="S32" s="11">
        <v>0</v>
      </c>
      <c r="T32" s="11"/>
      <c r="U32" s="5">
        <f t="shared" si="0"/>
        <v>54</v>
      </c>
      <c r="V32" s="5">
        <f t="shared" si="0"/>
        <v>0</v>
      </c>
      <c r="W32" s="20"/>
    </row>
    <row r="33" spans="1:23" ht="25.5">
      <c r="A33" s="14" t="s">
        <v>61</v>
      </c>
      <c r="B33" s="18">
        <v>4700</v>
      </c>
      <c r="C33" s="11">
        <v>1000</v>
      </c>
      <c r="D33" s="11">
        <v>500</v>
      </c>
      <c r="E33" s="11">
        <v>1000</v>
      </c>
      <c r="F33" s="11">
        <v>500</v>
      </c>
      <c r="G33" s="11">
        <v>3000</v>
      </c>
      <c r="H33" s="11">
        <v>500</v>
      </c>
      <c r="I33" s="11">
        <v>1000</v>
      </c>
      <c r="J33" s="11">
        <v>1000</v>
      </c>
      <c r="K33" s="11">
        <v>2000</v>
      </c>
      <c r="L33" s="11">
        <v>600</v>
      </c>
      <c r="M33" s="11">
        <v>1200</v>
      </c>
      <c r="N33" s="11">
        <v>600</v>
      </c>
      <c r="O33" s="11">
        <v>500</v>
      </c>
      <c r="P33" s="11">
        <v>500</v>
      </c>
      <c r="Q33" s="11">
        <v>2500</v>
      </c>
      <c r="R33" s="11">
        <v>1500</v>
      </c>
      <c r="S33" s="11">
        <v>2500</v>
      </c>
      <c r="T33" s="11">
        <v>500</v>
      </c>
      <c r="U33" s="5">
        <f t="shared" si="0"/>
        <v>14700</v>
      </c>
      <c r="V33" s="5">
        <f t="shared" si="0"/>
        <v>6200</v>
      </c>
      <c r="W33" s="20"/>
    </row>
    <row r="34" spans="1:23" ht="25.5">
      <c r="A34" s="14" t="s">
        <v>138</v>
      </c>
      <c r="B34" s="18">
        <v>4740</v>
      </c>
      <c r="C34" s="11">
        <v>1000</v>
      </c>
      <c r="D34" s="11">
        <v>400</v>
      </c>
      <c r="E34" s="11">
        <v>2000</v>
      </c>
      <c r="F34" s="11">
        <v>500</v>
      </c>
      <c r="G34" s="11">
        <v>500</v>
      </c>
      <c r="H34" s="11">
        <v>500</v>
      </c>
      <c r="I34" s="11">
        <v>600</v>
      </c>
      <c r="J34" s="11">
        <v>860</v>
      </c>
      <c r="K34" s="11">
        <v>1500</v>
      </c>
      <c r="L34" s="11">
        <v>600</v>
      </c>
      <c r="M34" s="11">
        <v>450</v>
      </c>
      <c r="N34" s="11">
        <v>400</v>
      </c>
      <c r="O34" s="11">
        <v>600</v>
      </c>
      <c r="P34" s="11">
        <v>500</v>
      </c>
      <c r="Q34" s="11">
        <v>600</v>
      </c>
      <c r="R34" s="11">
        <v>500</v>
      </c>
      <c r="S34" s="11">
        <v>328</v>
      </c>
      <c r="T34" s="11">
        <v>330</v>
      </c>
      <c r="U34" s="5">
        <f t="shared" si="0"/>
        <v>7578</v>
      </c>
      <c r="V34" s="5">
        <f t="shared" si="0"/>
        <v>4590</v>
      </c>
      <c r="W34" s="20"/>
    </row>
    <row r="35" spans="1:23" ht="25.5">
      <c r="A35" s="14" t="s">
        <v>63</v>
      </c>
      <c r="B35" s="18">
        <v>4750</v>
      </c>
      <c r="C35" s="11">
        <v>1600</v>
      </c>
      <c r="D35" s="11">
        <v>4500</v>
      </c>
      <c r="E35" s="11">
        <v>1778</v>
      </c>
      <c r="F35" s="11">
        <v>4000</v>
      </c>
      <c r="G35" s="11">
        <v>7000</v>
      </c>
      <c r="H35" s="11">
        <v>4500</v>
      </c>
      <c r="I35" s="11">
        <v>2100</v>
      </c>
      <c r="J35" s="11">
        <v>6600</v>
      </c>
      <c r="K35" s="11">
        <v>3000</v>
      </c>
      <c r="L35" s="11">
        <v>4500</v>
      </c>
      <c r="M35" s="11">
        <v>3000</v>
      </c>
      <c r="N35" s="11">
        <v>6150</v>
      </c>
      <c r="O35" s="11">
        <v>1500</v>
      </c>
      <c r="P35" s="11">
        <v>4000</v>
      </c>
      <c r="Q35" s="11">
        <v>4700</v>
      </c>
      <c r="R35" s="11">
        <v>4500</v>
      </c>
      <c r="S35" s="11">
        <v>3650</v>
      </c>
      <c r="T35" s="11">
        <v>4500</v>
      </c>
      <c r="U35" s="5">
        <f t="shared" si="0"/>
        <v>28328</v>
      </c>
      <c r="V35" s="5">
        <f t="shared" si="0"/>
        <v>43250</v>
      </c>
      <c r="W35" s="20"/>
    </row>
    <row r="36" spans="1:23" ht="25.5">
      <c r="A36" s="195" t="s">
        <v>144</v>
      </c>
      <c r="B36" s="18">
        <v>6050</v>
      </c>
      <c r="C36" s="11">
        <v>49000</v>
      </c>
      <c r="D36" s="11"/>
      <c r="E36" s="11">
        <v>49000</v>
      </c>
      <c r="F36" s="11"/>
      <c r="G36" s="11">
        <v>49000</v>
      </c>
      <c r="H36" s="11"/>
      <c r="I36" s="11">
        <v>49000</v>
      </c>
      <c r="J36" s="11"/>
      <c r="K36" s="11">
        <v>169304</v>
      </c>
      <c r="L36" s="11"/>
      <c r="M36" s="11">
        <v>49000</v>
      </c>
      <c r="N36" s="11"/>
      <c r="O36" s="11">
        <v>48000</v>
      </c>
      <c r="P36" s="11"/>
      <c r="Q36" s="11">
        <v>49000</v>
      </c>
      <c r="R36" s="11"/>
      <c r="S36" s="11">
        <v>49000</v>
      </c>
      <c r="T36" s="11"/>
      <c r="U36" s="5">
        <f t="shared" si="0"/>
        <v>560304</v>
      </c>
      <c r="V36" s="5">
        <f t="shared" si="0"/>
        <v>0</v>
      </c>
      <c r="W36" s="20"/>
    </row>
    <row r="37" spans="1:23" ht="25.5">
      <c r="A37" s="195" t="s">
        <v>145</v>
      </c>
      <c r="B37" s="18">
        <v>6060</v>
      </c>
      <c r="C37" s="11"/>
      <c r="D37" s="11"/>
      <c r="E37" s="11">
        <v>0</v>
      </c>
      <c r="F37" s="11"/>
      <c r="G37" s="11">
        <v>0</v>
      </c>
      <c r="H37" s="11"/>
      <c r="I37" s="11">
        <v>0</v>
      </c>
      <c r="J37" s="11"/>
      <c r="K37" s="11">
        <v>0</v>
      </c>
      <c r="L37" s="11"/>
      <c r="M37" s="11">
        <v>4956</v>
      </c>
      <c r="N37" s="11"/>
      <c r="O37" s="11">
        <v>0</v>
      </c>
      <c r="P37" s="11"/>
      <c r="Q37" s="11">
        <v>0</v>
      </c>
      <c r="R37" s="11"/>
      <c r="S37" s="11">
        <v>0</v>
      </c>
      <c r="T37" s="11"/>
      <c r="U37" s="5">
        <f t="shared" si="0"/>
        <v>4956</v>
      </c>
      <c r="V37" s="5">
        <f t="shared" si="0"/>
        <v>0</v>
      </c>
      <c r="W37" s="20"/>
    </row>
    <row r="38" spans="1:23" ht="15" customHeight="1">
      <c r="A38" s="275" t="s">
        <v>79</v>
      </c>
      <c r="B38" s="275"/>
      <c r="C38" s="19">
        <f aca="true" t="shared" si="1" ref="C38:V38">SUM(C11:C37)</f>
        <v>854974</v>
      </c>
      <c r="D38" s="19">
        <f t="shared" si="1"/>
        <v>924466</v>
      </c>
      <c r="E38" s="19">
        <f t="shared" si="1"/>
        <v>852154</v>
      </c>
      <c r="F38" s="19">
        <f t="shared" si="1"/>
        <v>796655</v>
      </c>
      <c r="G38" s="19">
        <f t="shared" si="1"/>
        <v>1416377</v>
      </c>
      <c r="H38" s="19">
        <f t="shared" si="1"/>
        <v>1463927</v>
      </c>
      <c r="I38" s="19">
        <f t="shared" si="1"/>
        <v>984074</v>
      </c>
      <c r="J38" s="19">
        <f t="shared" si="1"/>
        <v>997260</v>
      </c>
      <c r="K38" s="19">
        <f t="shared" si="1"/>
        <v>1014318</v>
      </c>
      <c r="L38" s="19">
        <f t="shared" si="1"/>
        <v>935228</v>
      </c>
      <c r="M38" s="19">
        <f t="shared" si="1"/>
        <v>1536133</v>
      </c>
      <c r="N38" s="19">
        <f t="shared" si="1"/>
        <v>1537155</v>
      </c>
      <c r="O38" s="19">
        <f t="shared" si="1"/>
        <v>1054075</v>
      </c>
      <c r="P38" s="19">
        <f t="shared" si="1"/>
        <v>1147568</v>
      </c>
      <c r="Q38" s="19">
        <f t="shared" si="1"/>
        <v>1402074</v>
      </c>
      <c r="R38" s="19">
        <f t="shared" si="1"/>
        <v>1311983</v>
      </c>
      <c r="S38" s="19">
        <f t="shared" si="1"/>
        <v>1284888</v>
      </c>
      <c r="T38" s="19">
        <f t="shared" si="1"/>
        <v>1190108</v>
      </c>
      <c r="U38" s="19">
        <f t="shared" si="1"/>
        <v>10399067</v>
      </c>
      <c r="V38" s="19">
        <f t="shared" si="1"/>
        <v>10304350</v>
      </c>
      <c r="W38" s="196"/>
    </row>
  </sheetData>
  <mergeCells count="19">
    <mergeCell ref="A38:B38"/>
    <mergeCell ref="G9:H9"/>
    <mergeCell ref="A9:A10"/>
    <mergeCell ref="B9:B10"/>
    <mergeCell ref="C9:D9"/>
    <mergeCell ref="E9:F9"/>
    <mergeCell ref="T1:V1"/>
    <mergeCell ref="T2:V2"/>
    <mergeCell ref="T3:V3"/>
    <mergeCell ref="T4:V4"/>
    <mergeCell ref="A6:V6"/>
    <mergeCell ref="A7:V7"/>
    <mergeCell ref="I9:J9"/>
    <mergeCell ref="K9:L9"/>
    <mergeCell ref="M9:N9"/>
    <mergeCell ref="U9:V9"/>
    <mergeCell ref="O9:P9"/>
    <mergeCell ref="Q9:R9"/>
    <mergeCell ref="S9:T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110" zoomScaleNormal="110" workbookViewId="0" topLeftCell="F1">
      <selection activeCell="L1" sqref="L1:N4"/>
    </sheetView>
  </sheetViews>
  <sheetFormatPr defaultColWidth="9.00390625" defaultRowHeight="12.75"/>
  <cols>
    <col min="1" max="1" width="29.25390625" style="0" customWidth="1"/>
    <col min="2" max="2" width="6.00390625" style="0" customWidth="1"/>
    <col min="3" max="3" width="10.75390625" style="0" customWidth="1"/>
    <col min="5" max="5" width="10.00390625" style="0" customWidth="1"/>
    <col min="7" max="7" width="10.125" style="0" customWidth="1"/>
    <col min="9" max="9" width="10.00390625" style="0" customWidth="1"/>
    <col min="11" max="11" width="10.75390625" style="0" customWidth="1"/>
    <col min="13" max="13" width="10.375" style="0" customWidth="1"/>
    <col min="14" max="14" width="10.125" style="0" customWidth="1"/>
    <col min="15" max="15" width="11.25390625" style="0" customWidth="1"/>
  </cols>
  <sheetData>
    <row r="1" spans="12:16" ht="12.75" customHeight="1">
      <c r="L1" s="261" t="s">
        <v>183</v>
      </c>
      <c r="M1" s="261"/>
      <c r="N1" s="261"/>
      <c r="O1" s="7"/>
      <c r="P1" s="7"/>
    </row>
    <row r="2" spans="12:16" ht="12.75" customHeight="1">
      <c r="L2" s="261" t="s">
        <v>179</v>
      </c>
      <c r="M2" s="261"/>
      <c r="N2" s="261"/>
      <c r="O2" s="7"/>
      <c r="P2" s="7"/>
    </row>
    <row r="3" spans="12:16" ht="12.75" customHeight="1">
      <c r="L3" s="261" t="s">
        <v>8</v>
      </c>
      <c r="M3" s="261"/>
      <c r="N3" s="261"/>
      <c r="O3" s="7"/>
      <c r="P3" s="7"/>
    </row>
    <row r="4" spans="12:16" ht="12.75" customHeight="1">
      <c r="L4" s="261" t="s">
        <v>180</v>
      </c>
      <c r="M4" s="261"/>
      <c r="N4" s="261"/>
      <c r="O4" s="7"/>
      <c r="P4" s="7"/>
    </row>
    <row r="5" spans="13:15" ht="12.75">
      <c r="M5" s="10"/>
      <c r="N5" s="10"/>
      <c r="O5" s="10"/>
    </row>
    <row r="6" spans="1:16" ht="15.75">
      <c r="A6" s="262" t="s">
        <v>69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3"/>
      <c r="P6" s="3"/>
    </row>
    <row r="7" spans="1:16" ht="15.75">
      <c r="A7" s="263" t="s">
        <v>152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10"/>
      <c r="P7" s="6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5" ht="12" customHeight="1">
      <c r="A9" s="268" t="s">
        <v>0</v>
      </c>
      <c r="B9" s="268" t="s">
        <v>7</v>
      </c>
      <c r="C9" s="266" t="s">
        <v>18</v>
      </c>
      <c r="D9" s="267"/>
      <c r="E9" s="266" t="s">
        <v>19</v>
      </c>
      <c r="F9" s="267"/>
      <c r="G9" s="266" t="s">
        <v>20</v>
      </c>
      <c r="H9" s="267"/>
      <c r="I9" s="266" t="s">
        <v>23</v>
      </c>
      <c r="J9" s="267"/>
      <c r="K9" s="266" t="s">
        <v>22</v>
      </c>
      <c r="L9" s="267"/>
      <c r="M9" s="266" t="s">
        <v>6</v>
      </c>
      <c r="N9" s="267"/>
      <c r="O9" s="31"/>
    </row>
    <row r="10" spans="1:14" ht="45.75" customHeight="1">
      <c r="A10" s="269"/>
      <c r="B10" s="269"/>
      <c r="C10" s="4" t="s">
        <v>148</v>
      </c>
      <c r="D10" s="4" t="s">
        <v>147</v>
      </c>
      <c r="E10" s="4" t="s">
        <v>148</v>
      </c>
      <c r="F10" s="4" t="s">
        <v>147</v>
      </c>
      <c r="G10" s="4" t="s">
        <v>148</v>
      </c>
      <c r="H10" s="4" t="s">
        <v>147</v>
      </c>
      <c r="I10" s="4" t="s">
        <v>148</v>
      </c>
      <c r="J10" s="4" t="s">
        <v>147</v>
      </c>
      <c r="K10" s="4" t="s">
        <v>148</v>
      </c>
      <c r="L10" s="4" t="s">
        <v>147</v>
      </c>
      <c r="M10" s="4" t="s">
        <v>148</v>
      </c>
      <c r="N10" s="4" t="s">
        <v>147</v>
      </c>
    </row>
    <row r="11" spans="1:15" ht="25.5">
      <c r="A11" s="14" t="s">
        <v>39</v>
      </c>
      <c r="B11" s="16" t="s">
        <v>40</v>
      </c>
      <c r="C11" s="29">
        <v>1000</v>
      </c>
      <c r="D11" s="29">
        <v>650</v>
      </c>
      <c r="E11" s="29">
        <v>2650</v>
      </c>
      <c r="F11" s="29">
        <v>2650</v>
      </c>
      <c r="G11" s="29">
        <v>400</v>
      </c>
      <c r="H11" s="29">
        <v>200</v>
      </c>
      <c r="I11" s="29">
        <v>300</v>
      </c>
      <c r="J11" s="29">
        <v>450</v>
      </c>
      <c r="K11" s="29">
        <v>4780</v>
      </c>
      <c r="L11" s="29">
        <v>5225</v>
      </c>
      <c r="M11" s="29">
        <f aca="true" t="shared" si="0" ref="M11:N27">SUM(C11+E11+G11+I11+K11)</f>
        <v>9130</v>
      </c>
      <c r="N11" s="29">
        <f t="shared" si="0"/>
        <v>9175</v>
      </c>
      <c r="O11" s="20"/>
    </row>
    <row r="12" spans="1:15" ht="25.5">
      <c r="A12" s="14" t="s">
        <v>41</v>
      </c>
      <c r="B12" s="16" t="s">
        <v>42</v>
      </c>
      <c r="C12" s="29">
        <v>2808119</v>
      </c>
      <c r="D12" s="29">
        <v>2863464</v>
      </c>
      <c r="E12" s="29">
        <v>1539567</v>
      </c>
      <c r="F12" s="29">
        <v>1472909</v>
      </c>
      <c r="G12" s="29">
        <v>1081188</v>
      </c>
      <c r="H12" s="29">
        <v>694510</v>
      </c>
      <c r="I12" s="29">
        <v>629405</v>
      </c>
      <c r="J12" s="29">
        <v>726481</v>
      </c>
      <c r="K12" s="29">
        <v>1891792</v>
      </c>
      <c r="L12" s="29">
        <v>2091625</v>
      </c>
      <c r="M12" s="29">
        <f t="shared" si="0"/>
        <v>7950071</v>
      </c>
      <c r="N12" s="29">
        <f t="shared" si="0"/>
        <v>7848989</v>
      </c>
      <c r="O12" s="20"/>
    </row>
    <row r="13" spans="1:15" ht="12.75">
      <c r="A13" s="14" t="s">
        <v>43</v>
      </c>
      <c r="B13" s="16" t="s">
        <v>44</v>
      </c>
      <c r="C13" s="5">
        <v>217119</v>
      </c>
      <c r="D13" s="5">
        <v>228295</v>
      </c>
      <c r="E13" s="5">
        <v>127164</v>
      </c>
      <c r="F13" s="5">
        <v>125150</v>
      </c>
      <c r="G13" s="5">
        <v>96378</v>
      </c>
      <c r="H13" s="5">
        <v>92000</v>
      </c>
      <c r="I13" s="5">
        <v>53059</v>
      </c>
      <c r="J13" s="5">
        <v>55700</v>
      </c>
      <c r="K13" s="5">
        <v>141539</v>
      </c>
      <c r="L13" s="5">
        <v>153000</v>
      </c>
      <c r="M13" s="29">
        <f t="shared" si="0"/>
        <v>635259</v>
      </c>
      <c r="N13" s="5">
        <f t="shared" si="0"/>
        <v>654145</v>
      </c>
      <c r="O13" s="20"/>
    </row>
    <row r="14" spans="1:15" ht="12.75">
      <c r="A14" s="14" t="s">
        <v>45</v>
      </c>
      <c r="B14" s="16" t="s">
        <v>46</v>
      </c>
      <c r="C14" s="5">
        <v>461386</v>
      </c>
      <c r="D14" s="5">
        <v>466835</v>
      </c>
      <c r="E14" s="5">
        <v>259765</v>
      </c>
      <c r="F14" s="5">
        <v>240758</v>
      </c>
      <c r="G14" s="5">
        <v>150435</v>
      </c>
      <c r="H14" s="5">
        <v>121500</v>
      </c>
      <c r="I14" s="5">
        <v>105509</v>
      </c>
      <c r="J14" s="5">
        <v>114932</v>
      </c>
      <c r="K14" s="5">
        <v>317676</v>
      </c>
      <c r="L14" s="5">
        <v>336634</v>
      </c>
      <c r="M14" s="29">
        <f t="shared" si="0"/>
        <v>1294771</v>
      </c>
      <c r="N14" s="5">
        <f t="shared" si="0"/>
        <v>1280659</v>
      </c>
      <c r="O14" s="20"/>
    </row>
    <row r="15" spans="1:15" ht="12.75">
      <c r="A15" s="14" t="s">
        <v>47</v>
      </c>
      <c r="B15" s="16" t="s">
        <v>48</v>
      </c>
      <c r="C15" s="5">
        <v>73049</v>
      </c>
      <c r="D15" s="5">
        <v>75296</v>
      </c>
      <c r="E15" s="5">
        <v>40392</v>
      </c>
      <c r="F15" s="5">
        <v>37946</v>
      </c>
      <c r="G15" s="5">
        <v>23656</v>
      </c>
      <c r="H15" s="5">
        <v>19200</v>
      </c>
      <c r="I15" s="5">
        <v>16720</v>
      </c>
      <c r="J15" s="5">
        <v>18537</v>
      </c>
      <c r="K15" s="5">
        <v>49412</v>
      </c>
      <c r="L15" s="5">
        <v>54296</v>
      </c>
      <c r="M15" s="29">
        <f t="shared" si="0"/>
        <v>203229</v>
      </c>
      <c r="N15" s="5">
        <f t="shared" si="0"/>
        <v>205275</v>
      </c>
      <c r="O15" s="20"/>
    </row>
    <row r="16" spans="1:15" ht="12.75">
      <c r="A16" s="14" t="s">
        <v>84</v>
      </c>
      <c r="B16" s="16" t="s">
        <v>80</v>
      </c>
      <c r="C16" s="5"/>
      <c r="D16" s="5"/>
      <c r="E16" s="5"/>
      <c r="F16" s="5"/>
      <c r="G16" s="5"/>
      <c r="H16" s="5"/>
      <c r="I16" s="5">
        <v>7200</v>
      </c>
      <c r="J16" s="5">
        <v>2040</v>
      </c>
      <c r="K16" s="5"/>
      <c r="L16" s="5"/>
      <c r="M16" s="29">
        <f t="shared" si="0"/>
        <v>7200</v>
      </c>
      <c r="N16" s="5">
        <f t="shared" si="0"/>
        <v>2040</v>
      </c>
      <c r="O16" s="20"/>
    </row>
    <row r="17" spans="1:15" ht="12.75">
      <c r="A17" s="14" t="s">
        <v>49</v>
      </c>
      <c r="B17" s="18">
        <v>4170</v>
      </c>
      <c r="C17" s="11">
        <v>8500</v>
      </c>
      <c r="D17" s="11">
        <v>5000</v>
      </c>
      <c r="E17" s="11"/>
      <c r="F17" s="11"/>
      <c r="G17" s="11"/>
      <c r="H17" s="11"/>
      <c r="I17" s="11"/>
      <c r="J17" s="11"/>
      <c r="K17" s="11"/>
      <c r="L17" s="11"/>
      <c r="M17" s="29">
        <f t="shared" si="0"/>
        <v>8500</v>
      </c>
      <c r="N17" s="5">
        <f t="shared" si="0"/>
        <v>5000</v>
      </c>
      <c r="O17" s="20"/>
    </row>
    <row r="18" spans="1:15" ht="12.75">
      <c r="A18" s="17" t="s">
        <v>50</v>
      </c>
      <c r="B18" s="18">
        <v>4210</v>
      </c>
      <c r="C18" s="11">
        <v>138600</v>
      </c>
      <c r="D18" s="11">
        <v>62500</v>
      </c>
      <c r="E18" s="11">
        <v>19977</v>
      </c>
      <c r="F18" s="11">
        <v>17000</v>
      </c>
      <c r="G18" s="11">
        <v>13500</v>
      </c>
      <c r="H18" s="11">
        <v>3000</v>
      </c>
      <c r="I18" s="11">
        <v>44253</v>
      </c>
      <c r="J18" s="11">
        <v>16890</v>
      </c>
      <c r="K18" s="11">
        <v>65965</v>
      </c>
      <c r="L18" s="11">
        <v>77802</v>
      </c>
      <c r="M18" s="29">
        <f t="shared" si="0"/>
        <v>282295</v>
      </c>
      <c r="N18" s="5">
        <f t="shared" si="0"/>
        <v>177192</v>
      </c>
      <c r="O18" s="20"/>
    </row>
    <row r="19" spans="1:15" ht="25.5">
      <c r="A19" s="14" t="s">
        <v>51</v>
      </c>
      <c r="B19" s="18">
        <v>4240</v>
      </c>
      <c r="C19" s="11">
        <v>16600</v>
      </c>
      <c r="D19" s="11">
        <v>6000</v>
      </c>
      <c r="E19" s="11">
        <v>3000</v>
      </c>
      <c r="F19" s="11">
        <v>1500</v>
      </c>
      <c r="G19" s="11">
        <v>200</v>
      </c>
      <c r="H19" s="11"/>
      <c r="I19" s="11">
        <v>9750</v>
      </c>
      <c r="J19" s="11">
        <v>3730</v>
      </c>
      <c r="K19" s="11">
        <v>75500</v>
      </c>
      <c r="L19" s="11">
        <v>54000</v>
      </c>
      <c r="M19" s="29">
        <f t="shared" si="0"/>
        <v>105050</v>
      </c>
      <c r="N19" s="5">
        <f t="shared" si="0"/>
        <v>65230</v>
      </c>
      <c r="O19" s="20"/>
    </row>
    <row r="20" spans="1:15" ht="12.75">
      <c r="A20" s="14" t="s">
        <v>52</v>
      </c>
      <c r="B20" s="18">
        <v>4260</v>
      </c>
      <c r="C20" s="11">
        <v>186400</v>
      </c>
      <c r="D20" s="11">
        <v>212000</v>
      </c>
      <c r="E20" s="11">
        <v>91196</v>
      </c>
      <c r="F20" s="11">
        <v>98773</v>
      </c>
      <c r="G20" s="11">
        <v>108000</v>
      </c>
      <c r="H20" s="11">
        <v>30113</v>
      </c>
      <c r="I20" s="11">
        <v>91000</v>
      </c>
      <c r="J20" s="11">
        <v>39360</v>
      </c>
      <c r="K20" s="11">
        <v>81280</v>
      </c>
      <c r="L20" s="11">
        <v>94100</v>
      </c>
      <c r="M20" s="29">
        <f t="shared" si="0"/>
        <v>557876</v>
      </c>
      <c r="N20" s="5">
        <f t="shared" si="0"/>
        <v>474346</v>
      </c>
      <c r="O20" s="20"/>
    </row>
    <row r="21" spans="1:15" ht="12.75">
      <c r="A21" s="14" t="s">
        <v>53</v>
      </c>
      <c r="B21" s="18">
        <v>4270</v>
      </c>
      <c r="C21" s="11">
        <v>222683</v>
      </c>
      <c r="D21" s="11">
        <v>37500</v>
      </c>
      <c r="E21" s="11">
        <v>3080</v>
      </c>
      <c r="F21" s="11">
        <v>3550</v>
      </c>
      <c r="G21" s="11">
        <v>2500</v>
      </c>
      <c r="H21" s="11"/>
      <c r="I21" s="11">
        <v>36000</v>
      </c>
      <c r="J21" s="11">
        <v>20000</v>
      </c>
      <c r="K21" s="11">
        <v>130200</v>
      </c>
      <c r="L21" s="11">
        <v>92000</v>
      </c>
      <c r="M21" s="29">
        <f t="shared" si="0"/>
        <v>394463</v>
      </c>
      <c r="N21" s="5">
        <f t="shared" si="0"/>
        <v>153050</v>
      </c>
      <c r="O21" s="20"/>
    </row>
    <row r="22" spans="1:15" ht="12.75">
      <c r="A22" s="14" t="s">
        <v>54</v>
      </c>
      <c r="B22" s="18">
        <v>4280</v>
      </c>
      <c r="C22" s="11">
        <v>5000</v>
      </c>
      <c r="D22" s="11">
        <v>3500</v>
      </c>
      <c r="E22" s="11">
        <v>2600</v>
      </c>
      <c r="F22" s="11">
        <v>2000</v>
      </c>
      <c r="G22" s="11">
        <v>1350</v>
      </c>
      <c r="H22" s="11"/>
      <c r="I22" s="11">
        <v>1620</v>
      </c>
      <c r="J22" s="11">
        <v>620</v>
      </c>
      <c r="K22" s="11">
        <v>3535</v>
      </c>
      <c r="L22" s="11">
        <v>1820</v>
      </c>
      <c r="M22" s="29">
        <f t="shared" si="0"/>
        <v>14105</v>
      </c>
      <c r="N22" s="5">
        <f t="shared" si="0"/>
        <v>7940</v>
      </c>
      <c r="O22" s="20"/>
    </row>
    <row r="23" spans="1:15" ht="12.75">
      <c r="A23" s="14" t="s">
        <v>55</v>
      </c>
      <c r="B23" s="18">
        <v>4300</v>
      </c>
      <c r="C23" s="11">
        <v>38000</v>
      </c>
      <c r="D23" s="11">
        <v>32748</v>
      </c>
      <c r="E23" s="11">
        <v>14260</v>
      </c>
      <c r="F23" s="11">
        <v>12650</v>
      </c>
      <c r="G23" s="11">
        <v>12520</v>
      </c>
      <c r="H23" s="11">
        <v>600</v>
      </c>
      <c r="I23" s="11">
        <v>27550</v>
      </c>
      <c r="J23" s="11">
        <v>9200</v>
      </c>
      <c r="K23" s="11">
        <v>23510</v>
      </c>
      <c r="L23" s="11">
        <v>25680</v>
      </c>
      <c r="M23" s="29">
        <f t="shared" si="0"/>
        <v>115840</v>
      </c>
      <c r="N23" s="5">
        <f t="shared" si="0"/>
        <v>80878</v>
      </c>
      <c r="O23" s="20"/>
    </row>
    <row r="24" spans="1:15" ht="25.5">
      <c r="A24" s="14" t="s">
        <v>56</v>
      </c>
      <c r="B24" s="18">
        <v>4350</v>
      </c>
      <c r="C24" s="11">
        <v>360</v>
      </c>
      <c r="D24" s="11">
        <v>400</v>
      </c>
      <c r="E24" s="11">
        <v>446</v>
      </c>
      <c r="F24" s="11">
        <v>460</v>
      </c>
      <c r="G24" s="11">
        <v>360</v>
      </c>
      <c r="H24" s="11"/>
      <c r="I24" s="11">
        <v>450</v>
      </c>
      <c r="J24" s="11">
        <v>460</v>
      </c>
      <c r="K24" s="11">
        <v>1503</v>
      </c>
      <c r="L24" s="11">
        <v>1303</v>
      </c>
      <c r="M24" s="29">
        <f t="shared" si="0"/>
        <v>3119</v>
      </c>
      <c r="N24" s="5">
        <f t="shared" si="0"/>
        <v>2623</v>
      </c>
      <c r="O24" s="20"/>
    </row>
    <row r="25" spans="1:15" ht="25.5">
      <c r="A25" s="14" t="s">
        <v>57</v>
      </c>
      <c r="B25" s="18">
        <v>4360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9">
        <f t="shared" si="0"/>
        <v>0</v>
      </c>
      <c r="N25" s="5">
        <f t="shared" si="0"/>
        <v>0</v>
      </c>
      <c r="O25" s="20"/>
    </row>
    <row r="26" spans="1:15" ht="25.5">
      <c r="A26" s="14" t="s">
        <v>58</v>
      </c>
      <c r="B26" s="18">
        <v>4370</v>
      </c>
      <c r="C26" s="11">
        <v>6600</v>
      </c>
      <c r="D26" s="11">
        <v>6500</v>
      </c>
      <c r="E26" s="11">
        <v>5520</v>
      </c>
      <c r="F26" s="11">
        <v>5020</v>
      </c>
      <c r="G26" s="11">
        <v>4200</v>
      </c>
      <c r="H26" s="11"/>
      <c r="I26" s="11">
        <v>5460</v>
      </c>
      <c r="J26" s="11">
        <v>2090</v>
      </c>
      <c r="K26" s="11">
        <v>5500</v>
      </c>
      <c r="L26" s="11">
        <v>5550</v>
      </c>
      <c r="M26" s="29">
        <f t="shared" si="0"/>
        <v>27280</v>
      </c>
      <c r="N26" s="5">
        <f t="shared" si="0"/>
        <v>19160</v>
      </c>
      <c r="O26" s="20"/>
    </row>
    <row r="27" spans="1:15" ht="25.5">
      <c r="A27" s="14" t="s">
        <v>65</v>
      </c>
      <c r="B27" s="18">
        <v>4390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9">
        <f t="shared" si="0"/>
        <v>0</v>
      </c>
      <c r="N27" s="5">
        <f t="shared" si="0"/>
        <v>0</v>
      </c>
      <c r="O27" s="20"/>
    </row>
    <row r="28" spans="1:15" ht="12.75">
      <c r="A28" s="14" t="s">
        <v>59</v>
      </c>
      <c r="B28" s="18">
        <v>4410</v>
      </c>
      <c r="C28" s="11">
        <v>1000</v>
      </c>
      <c r="D28" s="11">
        <v>500</v>
      </c>
      <c r="E28" s="11">
        <v>500</v>
      </c>
      <c r="F28" s="11">
        <v>500</v>
      </c>
      <c r="G28" s="11">
        <v>500</v>
      </c>
      <c r="H28" s="11"/>
      <c r="I28" s="11">
        <v>3250</v>
      </c>
      <c r="J28" s="11">
        <v>1250</v>
      </c>
      <c r="K28" s="11">
        <v>3000</v>
      </c>
      <c r="L28" s="11">
        <v>900</v>
      </c>
      <c r="M28" s="29">
        <f aca="true" t="shared" si="1" ref="M28:M36">SUM(C28+E28+G28+I28+K28)</f>
        <v>8250</v>
      </c>
      <c r="N28" s="5">
        <f aca="true" t="shared" si="2" ref="N28:N36">SUM(D28+F28+H28+J28+L28)</f>
        <v>3150</v>
      </c>
      <c r="O28" s="20"/>
    </row>
    <row r="29" spans="1:15" ht="12.75">
      <c r="A29" s="14" t="s">
        <v>64</v>
      </c>
      <c r="B29" s="18">
        <v>4430</v>
      </c>
      <c r="C29" s="11">
        <v>200</v>
      </c>
      <c r="D29" s="11">
        <v>100</v>
      </c>
      <c r="E29" s="11"/>
      <c r="F29" s="11">
        <v>150</v>
      </c>
      <c r="G29" s="11">
        <v>200</v>
      </c>
      <c r="H29" s="11"/>
      <c r="I29" s="11"/>
      <c r="J29" s="11"/>
      <c r="K29" s="11"/>
      <c r="L29" s="11"/>
      <c r="M29" s="29">
        <f t="shared" si="1"/>
        <v>400</v>
      </c>
      <c r="N29" s="5">
        <f t="shared" si="2"/>
        <v>250</v>
      </c>
      <c r="O29" s="20"/>
    </row>
    <row r="30" spans="1:15" ht="12.75">
      <c r="A30" s="14" t="s">
        <v>60</v>
      </c>
      <c r="B30" s="18">
        <v>4440</v>
      </c>
      <c r="C30" s="11">
        <v>169412</v>
      </c>
      <c r="D30" s="11">
        <v>169674</v>
      </c>
      <c r="E30" s="11">
        <v>90744</v>
      </c>
      <c r="F30" s="11">
        <v>98420</v>
      </c>
      <c r="G30" s="11">
        <v>68619</v>
      </c>
      <c r="H30" s="11">
        <v>23310</v>
      </c>
      <c r="I30" s="11">
        <v>32602</v>
      </c>
      <c r="J30" s="11">
        <v>36579</v>
      </c>
      <c r="K30" s="11">
        <v>110675</v>
      </c>
      <c r="L30" s="11">
        <v>121759</v>
      </c>
      <c r="M30" s="29">
        <f t="shared" si="1"/>
        <v>472052</v>
      </c>
      <c r="N30" s="5">
        <f t="shared" si="2"/>
        <v>449742</v>
      </c>
      <c r="O30" s="20"/>
    </row>
    <row r="31" spans="1:15" ht="12.75">
      <c r="A31" s="14" t="s">
        <v>83</v>
      </c>
      <c r="B31" s="18">
        <v>4530</v>
      </c>
      <c r="C31" s="11">
        <v>100</v>
      </c>
      <c r="D31" s="11"/>
      <c r="E31" s="11"/>
      <c r="F31" s="11"/>
      <c r="G31" s="11"/>
      <c r="H31" s="11"/>
      <c r="I31" s="11"/>
      <c r="J31" s="11"/>
      <c r="K31" s="11"/>
      <c r="L31" s="11"/>
      <c r="M31" s="29">
        <f t="shared" si="1"/>
        <v>100</v>
      </c>
      <c r="N31" s="5">
        <f t="shared" si="2"/>
        <v>0</v>
      </c>
      <c r="O31" s="20"/>
    </row>
    <row r="32" spans="1:15" ht="26.25" customHeight="1">
      <c r="A32" s="14" t="s">
        <v>61</v>
      </c>
      <c r="B32" s="18">
        <v>4700</v>
      </c>
      <c r="C32" s="11">
        <v>4000</v>
      </c>
      <c r="D32" s="11">
        <v>1600</v>
      </c>
      <c r="E32" s="11">
        <v>1900</v>
      </c>
      <c r="F32" s="11">
        <v>1500</v>
      </c>
      <c r="G32" s="11">
        <v>1300</v>
      </c>
      <c r="H32" s="11"/>
      <c r="I32" s="11">
        <v>1800</v>
      </c>
      <c r="J32" s="11">
        <v>650</v>
      </c>
      <c r="K32" s="11">
        <v>2100</v>
      </c>
      <c r="L32" s="11">
        <v>2050</v>
      </c>
      <c r="M32" s="29">
        <f t="shared" si="1"/>
        <v>11100</v>
      </c>
      <c r="N32" s="5">
        <f t="shared" si="2"/>
        <v>5800</v>
      </c>
      <c r="O32" s="20"/>
    </row>
    <row r="33" spans="1:15" ht="25.5">
      <c r="A33" s="14" t="s">
        <v>62</v>
      </c>
      <c r="B33" s="18">
        <v>4740</v>
      </c>
      <c r="C33" s="11">
        <v>2300</v>
      </c>
      <c r="D33" s="11">
        <v>1500</v>
      </c>
      <c r="E33" s="11">
        <v>1000</v>
      </c>
      <c r="F33" s="11">
        <v>700</v>
      </c>
      <c r="G33" s="11">
        <v>1000</v>
      </c>
      <c r="H33" s="11"/>
      <c r="I33" s="11"/>
      <c r="J33" s="11"/>
      <c r="K33" s="11">
        <v>2000</v>
      </c>
      <c r="L33" s="11">
        <v>2000</v>
      </c>
      <c r="M33" s="29">
        <f t="shared" si="1"/>
        <v>6300</v>
      </c>
      <c r="N33" s="5">
        <f t="shared" si="2"/>
        <v>4200</v>
      </c>
      <c r="O33" s="20"/>
    </row>
    <row r="34" spans="1:15" ht="25.5">
      <c r="A34" s="14" t="s">
        <v>63</v>
      </c>
      <c r="B34" s="18">
        <v>4750</v>
      </c>
      <c r="C34" s="11">
        <v>6000</v>
      </c>
      <c r="D34" s="11">
        <v>10500</v>
      </c>
      <c r="E34" s="11">
        <v>6950</v>
      </c>
      <c r="F34" s="11">
        <v>8100</v>
      </c>
      <c r="G34" s="11">
        <v>2000</v>
      </c>
      <c r="H34" s="11"/>
      <c r="I34" s="11">
        <v>6500</v>
      </c>
      <c r="J34" s="11">
        <v>2480</v>
      </c>
      <c r="K34" s="11">
        <v>10800</v>
      </c>
      <c r="L34" s="11">
        <v>13750</v>
      </c>
      <c r="M34" s="29">
        <f t="shared" si="1"/>
        <v>32250</v>
      </c>
      <c r="N34" s="5">
        <f t="shared" si="2"/>
        <v>34830</v>
      </c>
      <c r="O34" s="20"/>
    </row>
    <row r="35" spans="1:15" ht="18" customHeight="1">
      <c r="A35" s="14" t="s">
        <v>139</v>
      </c>
      <c r="B35" s="18">
        <v>6050</v>
      </c>
      <c r="C35" s="11"/>
      <c r="D35" s="11"/>
      <c r="E35" s="11"/>
      <c r="F35" s="11"/>
      <c r="G35" s="11">
        <v>250000</v>
      </c>
      <c r="H35" s="11"/>
      <c r="I35" s="11"/>
      <c r="J35" s="11"/>
      <c r="K35" s="11"/>
      <c r="L35" s="11"/>
      <c r="M35" s="29">
        <f t="shared" si="1"/>
        <v>250000</v>
      </c>
      <c r="N35" s="5">
        <f t="shared" si="2"/>
        <v>0</v>
      </c>
      <c r="O35" s="20"/>
    </row>
    <row r="36" spans="1:15" ht="25.5">
      <c r="A36" s="14" t="s">
        <v>140</v>
      </c>
      <c r="B36" s="18">
        <v>6060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9">
        <f t="shared" si="1"/>
        <v>0</v>
      </c>
      <c r="N36" s="5">
        <f t="shared" si="2"/>
        <v>0</v>
      </c>
      <c r="O36" s="20"/>
    </row>
    <row r="37" spans="1:15" s="31" customFormat="1" ht="20.25" customHeight="1">
      <c r="A37" s="276" t="s">
        <v>79</v>
      </c>
      <c r="B37" s="277"/>
      <c r="C37" s="28">
        <f>SUM(C11:C36)</f>
        <v>4366428</v>
      </c>
      <c r="D37" s="28">
        <f aca="true" t="shared" si="3" ref="D37:N37">SUM(D11:D36)</f>
        <v>4184562</v>
      </c>
      <c r="E37" s="28">
        <f t="shared" si="3"/>
        <v>2210711</v>
      </c>
      <c r="F37" s="28">
        <f t="shared" si="3"/>
        <v>2129736</v>
      </c>
      <c r="G37" s="28">
        <f t="shared" si="3"/>
        <v>1818306</v>
      </c>
      <c r="H37" s="28">
        <f t="shared" si="3"/>
        <v>984433</v>
      </c>
      <c r="I37" s="28">
        <f t="shared" si="3"/>
        <v>1072428</v>
      </c>
      <c r="J37" s="28">
        <f t="shared" si="3"/>
        <v>1051449</v>
      </c>
      <c r="K37" s="28">
        <f t="shared" si="3"/>
        <v>2920767</v>
      </c>
      <c r="L37" s="28">
        <f t="shared" si="3"/>
        <v>3133494</v>
      </c>
      <c r="M37" s="28">
        <f t="shared" si="3"/>
        <v>12388640</v>
      </c>
      <c r="N37" s="28">
        <f t="shared" si="3"/>
        <v>11483674</v>
      </c>
      <c r="O37" s="20"/>
    </row>
    <row r="39" spans="3:14" ht="12.7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3:14" ht="12.7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3:14" ht="12.7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</sheetData>
  <mergeCells count="15">
    <mergeCell ref="A37:B37"/>
    <mergeCell ref="A6:N6"/>
    <mergeCell ref="A7:N7"/>
    <mergeCell ref="L1:N1"/>
    <mergeCell ref="L2:N2"/>
    <mergeCell ref="L3:N3"/>
    <mergeCell ref="L4:N4"/>
    <mergeCell ref="I9:J9"/>
    <mergeCell ref="K9:L9"/>
    <mergeCell ref="M9:N9"/>
    <mergeCell ref="G9:H9"/>
    <mergeCell ref="A9:A10"/>
    <mergeCell ref="B9:B10"/>
    <mergeCell ref="C9:D9"/>
    <mergeCell ref="E9:F9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J1" sqref="J1:L1"/>
    </sheetView>
  </sheetViews>
  <sheetFormatPr defaultColWidth="9.00390625" defaultRowHeight="12.75"/>
  <cols>
    <col min="4" max="4" width="36.75390625" style="0" customWidth="1"/>
    <col min="6" max="6" width="10.625" style="0" customWidth="1"/>
    <col min="7" max="7" width="10.125" style="0" customWidth="1"/>
  </cols>
  <sheetData>
    <row r="1" spans="10:12" ht="12.75" customHeight="1">
      <c r="J1" s="261" t="s">
        <v>184</v>
      </c>
      <c r="K1" s="261"/>
      <c r="L1" s="261"/>
    </row>
    <row r="2" spans="10:12" ht="12.75" customHeight="1">
      <c r="J2" s="261" t="s">
        <v>179</v>
      </c>
      <c r="K2" s="261"/>
      <c r="L2" s="261"/>
    </row>
    <row r="3" spans="10:12" ht="12.75" customHeight="1">
      <c r="J3" s="261" t="s">
        <v>8</v>
      </c>
      <c r="K3" s="261"/>
      <c r="L3" s="261"/>
    </row>
    <row r="4" spans="10:12" ht="12.75" customHeight="1">
      <c r="J4" s="261" t="s">
        <v>180</v>
      </c>
      <c r="K4" s="261"/>
      <c r="L4" s="261"/>
    </row>
    <row r="6" spans="1:13" ht="12.75" customHeight="1">
      <c r="A6" s="262" t="s">
        <v>70</v>
      </c>
      <c r="B6" s="262"/>
      <c r="C6" s="262"/>
      <c r="D6" s="279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12.75" customHeight="1">
      <c r="A7" s="263" t="s">
        <v>153</v>
      </c>
      <c r="B7" s="263"/>
      <c r="C7" s="263"/>
      <c r="D7" s="279"/>
      <c r="E7" s="263"/>
      <c r="F7" s="263"/>
      <c r="G7" s="263"/>
      <c r="H7" s="263"/>
      <c r="I7" s="263"/>
      <c r="J7" s="263"/>
      <c r="K7" s="263"/>
      <c r="L7" s="263"/>
      <c r="M7" s="263"/>
    </row>
    <row r="8" spans="1: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4:12" ht="15.75">
      <c r="D9" s="1"/>
      <c r="E9" s="1"/>
      <c r="F9" s="1"/>
      <c r="G9" s="1"/>
      <c r="H9" s="1"/>
      <c r="I9" s="1"/>
      <c r="J9" s="1"/>
      <c r="K9" s="1"/>
      <c r="L9" s="1"/>
    </row>
    <row r="10" spans="4:7" ht="15.75">
      <c r="D10" s="268" t="s">
        <v>0</v>
      </c>
      <c r="E10" s="268" t="s">
        <v>7</v>
      </c>
      <c r="F10" s="266" t="s">
        <v>86</v>
      </c>
      <c r="G10" s="267"/>
    </row>
    <row r="11" spans="4:7" ht="33.75">
      <c r="D11" s="269"/>
      <c r="E11" s="269"/>
      <c r="F11" s="4" t="s">
        <v>148</v>
      </c>
      <c r="G11" s="4" t="s">
        <v>147</v>
      </c>
    </row>
    <row r="12" spans="4:7" ht="25.5">
      <c r="D12" s="14" t="s">
        <v>39</v>
      </c>
      <c r="E12" s="16" t="s">
        <v>40</v>
      </c>
      <c r="F12" s="5">
        <v>250</v>
      </c>
      <c r="G12" s="5">
        <v>750</v>
      </c>
    </row>
    <row r="13" spans="4:7" ht="12.75">
      <c r="D13" s="14" t="s">
        <v>41</v>
      </c>
      <c r="E13" s="16" t="s">
        <v>42</v>
      </c>
      <c r="F13" s="5">
        <v>424143</v>
      </c>
      <c r="G13" s="5">
        <v>544125</v>
      </c>
    </row>
    <row r="14" spans="4:7" ht="12.75">
      <c r="D14" s="14" t="s">
        <v>43</v>
      </c>
      <c r="E14" s="16" t="s">
        <v>44</v>
      </c>
      <c r="F14" s="5">
        <v>27538</v>
      </c>
      <c r="G14" s="5">
        <v>45555</v>
      </c>
    </row>
    <row r="15" spans="4:7" ht="12.75">
      <c r="D15" s="14" t="s">
        <v>45</v>
      </c>
      <c r="E15" s="16" t="s">
        <v>46</v>
      </c>
      <c r="F15" s="5">
        <v>68968</v>
      </c>
      <c r="G15" s="5">
        <v>87577</v>
      </c>
    </row>
    <row r="16" spans="4:7" ht="12.75">
      <c r="D16" s="14" t="s">
        <v>47</v>
      </c>
      <c r="E16" s="16" t="s">
        <v>48</v>
      </c>
      <c r="F16" s="5">
        <v>11102</v>
      </c>
      <c r="G16" s="5">
        <v>14210</v>
      </c>
    </row>
    <row r="17" spans="4:7" ht="12.75">
      <c r="D17" s="14" t="s">
        <v>49</v>
      </c>
      <c r="E17" s="18">
        <v>4170</v>
      </c>
      <c r="F17" s="11">
        <v>1000</v>
      </c>
      <c r="G17" s="11">
        <v>1000</v>
      </c>
    </row>
    <row r="18" spans="4:7" ht="12.75">
      <c r="D18" s="17" t="s">
        <v>50</v>
      </c>
      <c r="E18" s="18">
        <v>4210</v>
      </c>
      <c r="F18" s="11">
        <v>1100</v>
      </c>
      <c r="G18" s="11">
        <v>18150</v>
      </c>
    </row>
    <row r="19" spans="4:7" ht="25.5">
      <c r="D19" s="14" t="s">
        <v>51</v>
      </c>
      <c r="E19" s="18">
        <v>4240</v>
      </c>
      <c r="F19" s="11">
        <v>400</v>
      </c>
      <c r="G19" s="11">
        <v>400</v>
      </c>
    </row>
    <row r="20" spans="4:7" ht="12.75">
      <c r="D20" s="14" t="s">
        <v>52</v>
      </c>
      <c r="E20" s="18">
        <v>4260</v>
      </c>
      <c r="F20" s="11">
        <v>7262</v>
      </c>
      <c r="G20" s="11">
        <v>10400</v>
      </c>
    </row>
    <row r="21" spans="4:7" ht="12.75">
      <c r="D21" s="14" t="s">
        <v>53</v>
      </c>
      <c r="E21" s="18">
        <v>4270</v>
      </c>
      <c r="F21" s="11">
        <v>476</v>
      </c>
      <c r="G21" s="11">
        <v>11700</v>
      </c>
    </row>
    <row r="22" spans="4:7" ht="12.75">
      <c r="D22" s="14" t="s">
        <v>54</v>
      </c>
      <c r="E22" s="18">
        <v>4280</v>
      </c>
      <c r="F22" s="11">
        <v>600</v>
      </c>
      <c r="G22" s="11">
        <v>500</v>
      </c>
    </row>
    <row r="23" spans="4:7" ht="12.75">
      <c r="D23" s="14" t="s">
        <v>55</v>
      </c>
      <c r="E23" s="18">
        <v>4300</v>
      </c>
      <c r="F23" s="11">
        <v>1300</v>
      </c>
      <c r="G23" s="11">
        <v>3400</v>
      </c>
    </row>
    <row r="24" spans="4:7" ht="12.75">
      <c r="D24" s="14" t="s">
        <v>56</v>
      </c>
      <c r="E24" s="18">
        <v>4350</v>
      </c>
      <c r="F24" s="11">
        <v>70</v>
      </c>
      <c r="G24" s="11">
        <v>100</v>
      </c>
    </row>
    <row r="25" spans="4:7" ht="25.5">
      <c r="D25" s="14" t="s">
        <v>57</v>
      </c>
      <c r="E25" s="18">
        <v>4360</v>
      </c>
      <c r="F25" s="11"/>
      <c r="G25" s="11"/>
    </row>
    <row r="26" spans="4:7" ht="25.5">
      <c r="D26" s="14" t="s">
        <v>58</v>
      </c>
      <c r="E26" s="18">
        <v>4370</v>
      </c>
      <c r="F26" s="11">
        <v>250</v>
      </c>
      <c r="G26" s="11">
        <v>400</v>
      </c>
    </row>
    <row r="27" spans="4:7" ht="25.5">
      <c r="D27" s="14" t="s">
        <v>65</v>
      </c>
      <c r="E27" s="18">
        <v>4390</v>
      </c>
      <c r="F27" s="11"/>
      <c r="G27" s="11"/>
    </row>
    <row r="28" spans="4:7" ht="12.75">
      <c r="D28" s="14" t="s">
        <v>59</v>
      </c>
      <c r="E28" s="18">
        <v>4410</v>
      </c>
      <c r="F28" s="11"/>
      <c r="G28" s="11">
        <v>300</v>
      </c>
    </row>
    <row r="29" spans="4:7" ht="12.75">
      <c r="D29" s="14" t="s">
        <v>64</v>
      </c>
      <c r="E29" s="18">
        <v>4430</v>
      </c>
      <c r="F29" s="11"/>
      <c r="G29" s="11"/>
    </row>
    <row r="30" spans="4:7" ht="12.75">
      <c r="D30" s="14" t="s">
        <v>60</v>
      </c>
      <c r="E30" s="18">
        <v>4440</v>
      </c>
      <c r="F30" s="11">
        <v>21082</v>
      </c>
      <c r="G30" s="11">
        <v>25261</v>
      </c>
    </row>
    <row r="31" spans="4:7" ht="25.5">
      <c r="D31" s="14" t="s">
        <v>61</v>
      </c>
      <c r="E31" s="18">
        <v>4700</v>
      </c>
      <c r="F31" s="11">
        <v>300</v>
      </c>
      <c r="G31" s="11">
        <v>300</v>
      </c>
    </row>
    <row r="32" spans="4:7" ht="25.5">
      <c r="D32" s="14" t="s">
        <v>62</v>
      </c>
      <c r="E32" s="18">
        <v>4740</v>
      </c>
      <c r="F32" s="11"/>
      <c r="G32" s="11">
        <v>200</v>
      </c>
    </row>
    <row r="33" spans="4:7" ht="25.5">
      <c r="D33" s="14" t="s">
        <v>63</v>
      </c>
      <c r="E33" s="18">
        <v>4750</v>
      </c>
      <c r="F33" s="11"/>
      <c r="G33" s="11">
        <v>900</v>
      </c>
    </row>
    <row r="34" spans="4:7" ht="15.75" customHeight="1">
      <c r="D34" s="275" t="s">
        <v>79</v>
      </c>
      <c r="E34" s="275"/>
      <c r="F34" s="19">
        <f>SUM(F12:F33)</f>
        <v>565841</v>
      </c>
      <c r="G34" s="19">
        <f>SUM(G12:G33)</f>
        <v>765228</v>
      </c>
    </row>
  </sheetData>
  <mergeCells count="10">
    <mergeCell ref="D34:E34"/>
    <mergeCell ref="J1:L1"/>
    <mergeCell ref="J2:L2"/>
    <mergeCell ref="J3:L3"/>
    <mergeCell ref="J4:L4"/>
    <mergeCell ref="A6:M6"/>
    <mergeCell ref="A7:M7"/>
    <mergeCell ref="D10:D11"/>
    <mergeCell ref="E10:E11"/>
    <mergeCell ref="F10:G10"/>
  </mergeCells>
  <printOptions/>
  <pageMargins left="0.1968503937007874" right="0.1968503937007874" top="0.5905511811023623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F1">
      <selection activeCell="R1" sqref="R1:T4"/>
    </sheetView>
  </sheetViews>
  <sheetFormatPr defaultColWidth="9.00390625" defaultRowHeight="12.75"/>
  <cols>
    <col min="1" max="1" width="35.25390625" style="0" customWidth="1"/>
    <col min="2" max="2" width="6.00390625" style="21" customWidth="1"/>
    <col min="3" max="3" width="10.875" style="0" customWidth="1"/>
    <col min="4" max="4" width="9.00390625" style="0" customWidth="1"/>
    <col min="5" max="5" width="10.75390625" style="0" customWidth="1"/>
    <col min="6" max="6" width="9.25390625" style="0" customWidth="1"/>
    <col min="7" max="7" width="10.25390625" style="0" customWidth="1"/>
    <col min="8" max="8" width="8.875" style="0" customWidth="1"/>
    <col min="9" max="9" width="10.00390625" style="0" customWidth="1"/>
    <col min="12" max="12" width="8.25390625" style="0" customWidth="1"/>
    <col min="13" max="13" width="10.00390625" style="0" customWidth="1"/>
    <col min="14" max="14" width="9.375" style="0" customWidth="1"/>
    <col min="15" max="15" width="10.125" style="0" customWidth="1"/>
    <col min="16" max="16" width="7.75390625" style="0" customWidth="1"/>
    <col min="17" max="17" width="10.25390625" style="0" customWidth="1"/>
    <col min="18" max="18" width="8.25390625" style="0" customWidth="1"/>
    <col min="19" max="19" width="10.00390625" style="0" customWidth="1"/>
    <col min="20" max="20" width="10.625" style="0" customWidth="1"/>
    <col min="22" max="22" width="11.75390625" style="0" customWidth="1"/>
  </cols>
  <sheetData>
    <row r="1" spans="2:21" ht="12.75" customHeight="1">
      <c r="B1"/>
      <c r="O1" s="7"/>
      <c r="P1" s="7"/>
      <c r="Q1" s="7"/>
      <c r="R1" s="261" t="s">
        <v>185</v>
      </c>
      <c r="S1" s="261"/>
      <c r="T1" s="261"/>
      <c r="U1" s="7"/>
    </row>
    <row r="2" spans="2:21" ht="12.75" customHeight="1">
      <c r="B2"/>
      <c r="O2" s="7"/>
      <c r="P2" s="7"/>
      <c r="Q2" s="7"/>
      <c r="R2" s="261" t="s">
        <v>179</v>
      </c>
      <c r="S2" s="261"/>
      <c r="T2" s="261"/>
      <c r="U2" s="7"/>
    </row>
    <row r="3" spans="2:21" ht="12.75" customHeight="1">
      <c r="B3"/>
      <c r="O3" s="7"/>
      <c r="P3" s="7"/>
      <c r="Q3" s="7"/>
      <c r="R3" s="261" t="s">
        <v>8</v>
      </c>
      <c r="S3" s="261"/>
      <c r="T3" s="261"/>
      <c r="U3" s="7"/>
    </row>
    <row r="4" spans="2:21" ht="12.75" customHeight="1">
      <c r="B4"/>
      <c r="O4" s="7"/>
      <c r="P4" s="7"/>
      <c r="Q4" s="7"/>
      <c r="R4" s="261" t="s">
        <v>180</v>
      </c>
      <c r="S4" s="261"/>
      <c r="T4" s="261"/>
      <c r="U4" s="7"/>
    </row>
    <row r="5" spans="2:21" ht="12.75">
      <c r="B5"/>
      <c r="S5" s="10"/>
      <c r="T5" s="10"/>
      <c r="U5" s="10"/>
    </row>
    <row r="6" spans="1:22" ht="15.75">
      <c r="A6" s="262" t="s">
        <v>71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3"/>
      <c r="V6" s="3"/>
    </row>
    <row r="7" spans="1:22" ht="15.75">
      <c r="A7" s="263" t="s">
        <v>154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10"/>
      <c r="V7" s="6"/>
    </row>
    <row r="8" spans="2:20" ht="15.75">
      <c r="B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274" t="s">
        <v>0</v>
      </c>
      <c r="B9" s="282" t="s">
        <v>7</v>
      </c>
      <c r="C9" s="282" t="s">
        <v>21</v>
      </c>
      <c r="D9" s="282"/>
      <c r="E9" s="282" t="s">
        <v>24</v>
      </c>
      <c r="F9" s="282"/>
      <c r="G9" s="282" t="s">
        <v>25</v>
      </c>
      <c r="H9" s="282"/>
      <c r="I9" s="282" t="s">
        <v>26</v>
      </c>
      <c r="J9" s="282"/>
      <c r="K9" s="282" t="s">
        <v>27</v>
      </c>
      <c r="L9" s="282"/>
      <c r="M9" s="282" t="s">
        <v>28</v>
      </c>
      <c r="N9" s="282"/>
      <c r="O9" s="283" t="s">
        <v>29</v>
      </c>
      <c r="P9" s="284"/>
      <c r="Q9" s="266" t="s">
        <v>30</v>
      </c>
      <c r="R9" s="267"/>
      <c r="S9" s="274" t="s">
        <v>6</v>
      </c>
      <c r="T9" s="274"/>
    </row>
    <row r="10" spans="1:20" ht="39.75" customHeight="1">
      <c r="A10" s="274"/>
      <c r="B10" s="282"/>
      <c r="C10" s="4" t="s">
        <v>170</v>
      </c>
      <c r="D10" s="4" t="s">
        <v>147</v>
      </c>
      <c r="E10" s="4" t="s">
        <v>170</v>
      </c>
      <c r="F10" s="4" t="s">
        <v>147</v>
      </c>
      <c r="G10" s="4" t="s">
        <v>170</v>
      </c>
      <c r="H10" s="4" t="s">
        <v>147</v>
      </c>
      <c r="I10" s="4" t="s">
        <v>170</v>
      </c>
      <c r="J10" s="4" t="s">
        <v>147</v>
      </c>
      <c r="K10" s="4" t="s">
        <v>170</v>
      </c>
      <c r="L10" s="4" t="s">
        <v>147</v>
      </c>
      <c r="M10" s="4" t="s">
        <v>170</v>
      </c>
      <c r="N10" s="4" t="s">
        <v>147</v>
      </c>
      <c r="O10" s="4" t="s">
        <v>170</v>
      </c>
      <c r="P10" s="4" t="s">
        <v>147</v>
      </c>
      <c r="Q10" s="4" t="s">
        <v>170</v>
      </c>
      <c r="R10" s="4" t="s">
        <v>147</v>
      </c>
      <c r="S10" s="4" t="s">
        <v>170</v>
      </c>
      <c r="T10" s="4" t="s">
        <v>147</v>
      </c>
    </row>
    <row r="11" spans="1:20" ht="25.5" customHeight="1">
      <c r="A11" s="14" t="s">
        <v>39</v>
      </c>
      <c r="B11" s="207" t="s">
        <v>40</v>
      </c>
      <c r="C11" s="208">
        <v>1500</v>
      </c>
      <c r="D11" s="208">
        <v>1370</v>
      </c>
      <c r="E11" s="208">
        <v>3500</v>
      </c>
      <c r="F11" s="208">
        <v>2900</v>
      </c>
      <c r="G11" s="208">
        <v>600</v>
      </c>
      <c r="H11" s="208">
        <v>2400</v>
      </c>
      <c r="I11" s="208">
        <v>1500</v>
      </c>
      <c r="J11" s="208">
        <v>2000</v>
      </c>
      <c r="K11" s="208">
        <v>900</v>
      </c>
      <c r="L11" s="208">
        <v>1050</v>
      </c>
      <c r="M11" s="208">
        <v>540</v>
      </c>
      <c r="N11" s="208">
        <v>1850</v>
      </c>
      <c r="O11" s="208">
        <v>1500</v>
      </c>
      <c r="P11" s="208">
        <v>1500</v>
      </c>
      <c r="Q11" s="208"/>
      <c r="R11" s="208"/>
      <c r="S11" s="208">
        <f aca="true" t="shared" si="0" ref="S11:T27">SUM(C11+E11+G11+I11+K11+M11+O11+Q11)</f>
        <v>10040</v>
      </c>
      <c r="T11" s="208">
        <f t="shared" si="0"/>
        <v>13070</v>
      </c>
    </row>
    <row r="12" spans="1:20" ht="15.75" customHeight="1">
      <c r="A12" s="14" t="s">
        <v>41</v>
      </c>
      <c r="B12" s="207" t="s">
        <v>42</v>
      </c>
      <c r="C12" s="208">
        <v>2268601</v>
      </c>
      <c r="D12" s="208">
        <v>2403743</v>
      </c>
      <c r="E12" s="208">
        <v>2034701</v>
      </c>
      <c r="F12" s="208">
        <v>2108979</v>
      </c>
      <c r="G12" s="208">
        <v>2305300</v>
      </c>
      <c r="H12" s="208">
        <v>2426270</v>
      </c>
      <c r="I12" s="208">
        <v>807496</v>
      </c>
      <c r="J12" s="208">
        <v>957662</v>
      </c>
      <c r="K12" s="208">
        <v>362219</v>
      </c>
      <c r="L12" s="208">
        <v>390462</v>
      </c>
      <c r="M12" s="208">
        <v>978732</v>
      </c>
      <c r="N12" s="208">
        <v>1132407</v>
      </c>
      <c r="O12" s="208">
        <v>246105</v>
      </c>
      <c r="P12" s="208">
        <v>372643</v>
      </c>
      <c r="Q12" s="208">
        <v>396151</v>
      </c>
      <c r="R12" s="208">
        <v>434873</v>
      </c>
      <c r="S12" s="208">
        <f t="shared" si="0"/>
        <v>9399305</v>
      </c>
      <c r="T12" s="208">
        <f t="shared" si="0"/>
        <v>10227039</v>
      </c>
    </row>
    <row r="13" spans="1:20" ht="16.5" customHeight="1">
      <c r="A13" s="14" t="s">
        <v>43</v>
      </c>
      <c r="B13" s="207" t="s">
        <v>44</v>
      </c>
      <c r="C13" s="208">
        <v>162296</v>
      </c>
      <c r="D13" s="208">
        <v>170600</v>
      </c>
      <c r="E13" s="208">
        <v>149398</v>
      </c>
      <c r="F13" s="208">
        <v>167474</v>
      </c>
      <c r="G13" s="208">
        <v>165187</v>
      </c>
      <c r="H13" s="208">
        <v>182000</v>
      </c>
      <c r="I13" s="208">
        <v>60000</v>
      </c>
      <c r="J13" s="208">
        <v>72000</v>
      </c>
      <c r="K13" s="208">
        <v>34878</v>
      </c>
      <c r="L13" s="208">
        <v>30571</v>
      </c>
      <c r="M13" s="208">
        <v>76714</v>
      </c>
      <c r="N13" s="208">
        <v>79464</v>
      </c>
      <c r="O13" s="208">
        <v>19444</v>
      </c>
      <c r="P13" s="208">
        <v>21600</v>
      </c>
      <c r="Q13" s="208">
        <v>31297</v>
      </c>
      <c r="R13" s="208">
        <v>31973</v>
      </c>
      <c r="S13" s="208">
        <f t="shared" si="0"/>
        <v>699214</v>
      </c>
      <c r="T13" s="208">
        <f t="shared" si="0"/>
        <v>755682</v>
      </c>
    </row>
    <row r="14" spans="1:20" ht="16.5" customHeight="1">
      <c r="A14" s="14" t="s">
        <v>45</v>
      </c>
      <c r="B14" s="207" t="s">
        <v>46</v>
      </c>
      <c r="C14" s="208">
        <v>328441</v>
      </c>
      <c r="D14" s="208">
        <v>379060</v>
      </c>
      <c r="E14" s="208">
        <v>330304</v>
      </c>
      <c r="F14" s="208">
        <v>336906</v>
      </c>
      <c r="G14" s="208">
        <v>381132</v>
      </c>
      <c r="H14" s="208">
        <v>392608</v>
      </c>
      <c r="I14" s="208">
        <v>130000</v>
      </c>
      <c r="J14" s="208">
        <v>149195</v>
      </c>
      <c r="K14" s="208">
        <v>62306</v>
      </c>
      <c r="L14" s="208">
        <v>63955</v>
      </c>
      <c r="M14" s="208">
        <v>160723</v>
      </c>
      <c r="N14" s="208">
        <v>184083</v>
      </c>
      <c r="O14" s="208">
        <v>41051</v>
      </c>
      <c r="P14" s="208">
        <v>59612</v>
      </c>
      <c r="Q14" s="208">
        <v>64571</v>
      </c>
      <c r="R14" s="208">
        <v>69158</v>
      </c>
      <c r="S14" s="208">
        <f t="shared" si="0"/>
        <v>1498528</v>
      </c>
      <c r="T14" s="208">
        <f t="shared" si="0"/>
        <v>1634577</v>
      </c>
    </row>
    <row r="15" spans="1:20" ht="14.25" customHeight="1">
      <c r="A15" s="14" t="s">
        <v>47</v>
      </c>
      <c r="B15" s="207" t="s">
        <v>48</v>
      </c>
      <c r="C15" s="208">
        <v>50195</v>
      </c>
      <c r="D15" s="208">
        <v>61138</v>
      </c>
      <c r="E15" s="208">
        <v>52685</v>
      </c>
      <c r="F15" s="208">
        <v>54340</v>
      </c>
      <c r="G15" s="208">
        <v>59900</v>
      </c>
      <c r="H15" s="208">
        <v>63324</v>
      </c>
      <c r="I15" s="208">
        <v>21000</v>
      </c>
      <c r="J15" s="208">
        <v>22677</v>
      </c>
      <c r="K15" s="208">
        <v>9457</v>
      </c>
      <c r="L15" s="208">
        <v>10315</v>
      </c>
      <c r="M15" s="208">
        <v>25470</v>
      </c>
      <c r="N15" s="208">
        <v>29691</v>
      </c>
      <c r="O15" s="208">
        <v>6505</v>
      </c>
      <c r="P15" s="208">
        <v>9615</v>
      </c>
      <c r="Q15" s="208">
        <v>10233</v>
      </c>
      <c r="R15" s="208">
        <v>11155</v>
      </c>
      <c r="S15" s="208">
        <f t="shared" si="0"/>
        <v>235445</v>
      </c>
      <c r="T15" s="208">
        <f t="shared" si="0"/>
        <v>262255</v>
      </c>
    </row>
    <row r="16" spans="1:20" ht="14.25" customHeight="1">
      <c r="A16" s="14" t="s">
        <v>84</v>
      </c>
      <c r="B16" s="207" t="s">
        <v>80</v>
      </c>
      <c r="C16" s="208">
        <v>6283</v>
      </c>
      <c r="D16" s="208">
        <v>6240</v>
      </c>
      <c r="E16" s="208"/>
      <c r="F16" s="208"/>
      <c r="G16" s="208">
        <v>0</v>
      </c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>
        <f t="shared" si="0"/>
        <v>6283</v>
      </c>
      <c r="T16" s="208">
        <f t="shared" si="0"/>
        <v>6240</v>
      </c>
    </row>
    <row r="17" spans="1:20" ht="15.75" customHeight="1">
      <c r="A17" s="14" t="s">
        <v>49</v>
      </c>
      <c r="B17" s="209">
        <v>4170</v>
      </c>
      <c r="C17" s="210"/>
      <c r="D17" s="210"/>
      <c r="E17" s="210">
        <v>5800</v>
      </c>
      <c r="F17" s="210">
        <v>2500</v>
      </c>
      <c r="G17" s="210">
        <v>850</v>
      </c>
      <c r="H17" s="210">
        <v>300</v>
      </c>
      <c r="I17" s="210"/>
      <c r="J17" s="210"/>
      <c r="K17" s="210">
        <v>1800</v>
      </c>
      <c r="L17" s="210">
        <v>1500</v>
      </c>
      <c r="M17" s="210">
        <v>6000</v>
      </c>
      <c r="N17" s="210">
        <v>1110</v>
      </c>
      <c r="O17" s="210"/>
      <c r="P17" s="210"/>
      <c r="Q17" s="210"/>
      <c r="R17" s="210"/>
      <c r="S17" s="208">
        <f t="shared" si="0"/>
        <v>14450</v>
      </c>
      <c r="T17" s="208">
        <f t="shared" si="0"/>
        <v>5410</v>
      </c>
    </row>
    <row r="18" spans="1:20" ht="15.75" customHeight="1">
      <c r="A18" s="17" t="s">
        <v>50</v>
      </c>
      <c r="B18" s="209">
        <v>4210</v>
      </c>
      <c r="C18" s="210">
        <v>23727</v>
      </c>
      <c r="D18" s="210">
        <v>51770</v>
      </c>
      <c r="E18" s="210">
        <v>61038</v>
      </c>
      <c r="F18" s="210">
        <v>78300</v>
      </c>
      <c r="G18" s="210">
        <v>64500</v>
      </c>
      <c r="H18" s="210">
        <v>18000</v>
      </c>
      <c r="I18" s="210">
        <v>21790</v>
      </c>
      <c r="J18" s="210">
        <v>19388</v>
      </c>
      <c r="K18" s="210">
        <v>28745</v>
      </c>
      <c r="L18" s="210">
        <v>40600</v>
      </c>
      <c r="M18" s="210">
        <v>40700</v>
      </c>
      <c r="N18" s="210">
        <v>55710</v>
      </c>
      <c r="O18" s="210">
        <v>43590</v>
      </c>
      <c r="P18" s="210">
        <v>10833</v>
      </c>
      <c r="Q18" s="210">
        <v>11108</v>
      </c>
      <c r="R18" s="210">
        <v>12400</v>
      </c>
      <c r="S18" s="208">
        <f t="shared" si="0"/>
        <v>295198</v>
      </c>
      <c r="T18" s="211">
        <f t="shared" si="0"/>
        <v>287001</v>
      </c>
    </row>
    <row r="19" spans="1:20" ht="24.75" customHeight="1">
      <c r="A19" s="14" t="s">
        <v>51</v>
      </c>
      <c r="B19" s="209">
        <v>4240</v>
      </c>
      <c r="C19" s="210">
        <v>5250</v>
      </c>
      <c r="D19" s="210">
        <v>11420</v>
      </c>
      <c r="E19" s="210">
        <v>43000</v>
      </c>
      <c r="F19" s="210">
        <v>46000</v>
      </c>
      <c r="G19" s="210">
        <v>176500</v>
      </c>
      <c r="H19" s="210">
        <v>94000</v>
      </c>
      <c r="I19" s="210">
        <v>8000</v>
      </c>
      <c r="J19" s="210">
        <v>10000</v>
      </c>
      <c r="K19" s="210">
        <v>18370</v>
      </c>
      <c r="L19" s="210">
        <v>7700</v>
      </c>
      <c r="M19" s="210">
        <v>48900</v>
      </c>
      <c r="N19" s="210">
        <v>29050</v>
      </c>
      <c r="O19" s="210">
        <v>16500</v>
      </c>
      <c r="P19" s="210">
        <v>1500</v>
      </c>
      <c r="Q19" s="210">
        <v>11300</v>
      </c>
      <c r="R19" s="210">
        <v>10100</v>
      </c>
      <c r="S19" s="208">
        <f t="shared" si="0"/>
        <v>327820</v>
      </c>
      <c r="T19" s="208">
        <f t="shared" si="0"/>
        <v>209770</v>
      </c>
    </row>
    <row r="20" spans="1:20" s="215" customFormat="1" ht="15" customHeight="1">
      <c r="A20" s="212" t="s">
        <v>52</v>
      </c>
      <c r="B20" s="209">
        <v>4260</v>
      </c>
      <c r="C20" s="213">
        <v>49000</v>
      </c>
      <c r="D20" s="213">
        <v>120640</v>
      </c>
      <c r="E20" s="213">
        <v>100309</v>
      </c>
      <c r="F20" s="213">
        <v>116785</v>
      </c>
      <c r="G20" s="213">
        <v>138500</v>
      </c>
      <c r="H20" s="213">
        <v>113000</v>
      </c>
      <c r="I20" s="213">
        <v>60000</v>
      </c>
      <c r="J20" s="213">
        <v>55000</v>
      </c>
      <c r="K20" s="213">
        <v>56500</v>
      </c>
      <c r="L20" s="213">
        <v>51200</v>
      </c>
      <c r="M20" s="213">
        <v>45150</v>
      </c>
      <c r="N20" s="213">
        <v>54690</v>
      </c>
      <c r="O20" s="213">
        <v>43596</v>
      </c>
      <c r="P20" s="213">
        <v>36048</v>
      </c>
      <c r="Q20" s="213">
        <v>48000</v>
      </c>
      <c r="R20" s="213">
        <v>51800</v>
      </c>
      <c r="S20" s="214">
        <f t="shared" si="0"/>
        <v>541055</v>
      </c>
      <c r="T20" s="214">
        <f t="shared" si="0"/>
        <v>599163</v>
      </c>
    </row>
    <row r="21" spans="1:20" ht="12.75">
      <c r="A21" s="14" t="s">
        <v>53</v>
      </c>
      <c r="B21" s="209">
        <v>4270</v>
      </c>
      <c r="C21" s="210">
        <v>10500</v>
      </c>
      <c r="D21" s="210">
        <v>23200</v>
      </c>
      <c r="E21" s="210">
        <v>246900</v>
      </c>
      <c r="F21" s="210">
        <v>149700</v>
      </c>
      <c r="G21" s="210">
        <v>428467</v>
      </c>
      <c r="H21" s="210">
        <v>183700</v>
      </c>
      <c r="I21" s="210">
        <v>49300</v>
      </c>
      <c r="J21" s="210">
        <v>32000</v>
      </c>
      <c r="K21" s="210">
        <v>21741</v>
      </c>
      <c r="L21" s="210">
        <v>28500</v>
      </c>
      <c r="M21" s="210">
        <v>55500</v>
      </c>
      <c r="N21" s="210">
        <v>78440</v>
      </c>
      <c r="O21" s="210">
        <v>25702</v>
      </c>
      <c r="P21" s="210">
        <v>9121</v>
      </c>
      <c r="Q21" s="210">
        <v>1600</v>
      </c>
      <c r="R21" s="210">
        <v>2600</v>
      </c>
      <c r="S21" s="208">
        <f t="shared" si="0"/>
        <v>839710</v>
      </c>
      <c r="T21" s="208">
        <f t="shared" si="0"/>
        <v>507261</v>
      </c>
    </row>
    <row r="22" spans="1:20" ht="12.75">
      <c r="A22" s="14" t="s">
        <v>54</v>
      </c>
      <c r="B22" s="209">
        <v>4280</v>
      </c>
      <c r="C22" s="210">
        <v>880</v>
      </c>
      <c r="D22" s="210">
        <v>1900</v>
      </c>
      <c r="E22" s="210">
        <v>3850</v>
      </c>
      <c r="F22" s="210">
        <v>4100</v>
      </c>
      <c r="G22" s="210">
        <v>2500</v>
      </c>
      <c r="H22" s="210">
        <v>1900</v>
      </c>
      <c r="I22" s="210">
        <v>700</v>
      </c>
      <c r="J22" s="210">
        <v>1700</v>
      </c>
      <c r="K22" s="210">
        <v>1800</v>
      </c>
      <c r="L22" s="210">
        <v>810</v>
      </c>
      <c r="M22" s="210">
        <v>1860</v>
      </c>
      <c r="N22" s="210">
        <v>2040</v>
      </c>
      <c r="O22" s="210">
        <v>620</v>
      </c>
      <c r="P22" s="210">
        <v>650</v>
      </c>
      <c r="Q22" s="210">
        <v>851</v>
      </c>
      <c r="R22" s="210">
        <v>800</v>
      </c>
      <c r="S22" s="208">
        <f t="shared" si="0"/>
        <v>13061</v>
      </c>
      <c r="T22" s="208">
        <f t="shared" si="0"/>
        <v>13900</v>
      </c>
    </row>
    <row r="23" spans="1:20" ht="12.75">
      <c r="A23" s="14" t="s">
        <v>55</v>
      </c>
      <c r="B23" s="209">
        <v>4300</v>
      </c>
      <c r="C23" s="210">
        <v>9450</v>
      </c>
      <c r="D23" s="210">
        <v>28200</v>
      </c>
      <c r="E23" s="210">
        <v>65028</v>
      </c>
      <c r="F23" s="210">
        <v>88014</v>
      </c>
      <c r="G23" s="210">
        <v>30977</v>
      </c>
      <c r="H23" s="210">
        <v>12200</v>
      </c>
      <c r="I23" s="210">
        <v>8593</v>
      </c>
      <c r="J23" s="210">
        <v>5000</v>
      </c>
      <c r="K23" s="210">
        <v>12970</v>
      </c>
      <c r="L23" s="210">
        <v>15640</v>
      </c>
      <c r="M23" s="210">
        <v>28990</v>
      </c>
      <c r="N23" s="210">
        <v>15000</v>
      </c>
      <c r="O23" s="210">
        <v>9950</v>
      </c>
      <c r="P23" s="210">
        <v>3594</v>
      </c>
      <c r="Q23" s="210">
        <v>3794</v>
      </c>
      <c r="R23" s="210">
        <v>2463</v>
      </c>
      <c r="S23" s="208">
        <f t="shared" si="0"/>
        <v>169752</v>
      </c>
      <c r="T23" s="208">
        <f t="shared" si="0"/>
        <v>170111</v>
      </c>
    </row>
    <row r="24" spans="1:20" ht="12.75">
      <c r="A24" s="14" t="s">
        <v>56</v>
      </c>
      <c r="B24" s="209">
        <v>4350</v>
      </c>
      <c r="C24" s="210">
        <v>1384</v>
      </c>
      <c r="D24" s="210">
        <v>1390</v>
      </c>
      <c r="E24" s="210">
        <v>1303</v>
      </c>
      <c r="F24" s="210">
        <v>1303</v>
      </c>
      <c r="G24" s="210">
        <v>800</v>
      </c>
      <c r="H24" s="210">
        <v>700</v>
      </c>
      <c r="I24" s="210">
        <v>1000</v>
      </c>
      <c r="J24" s="210">
        <v>900</v>
      </c>
      <c r="K24" s="210">
        <v>1830</v>
      </c>
      <c r="L24" s="210">
        <v>830</v>
      </c>
      <c r="M24" s="210">
        <v>780</v>
      </c>
      <c r="N24" s="210">
        <v>970</v>
      </c>
      <c r="O24" s="210">
        <v>1896</v>
      </c>
      <c r="P24" s="210">
        <v>1080</v>
      </c>
      <c r="Q24" s="210">
        <v>480</v>
      </c>
      <c r="R24" s="210">
        <v>600</v>
      </c>
      <c r="S24" s="208">
        <f t="shared" si="0"/>
        <v>9473</v>
      </c>
      <c r="T24" s="208">
        <f t="shared" si="0"/>
        <v>7773</v>
      </c>
    </row>
    <row r="25" spans="1:20" ht="25.5">
      <c r="A25" s="14" t="s">
        <v>57</v>
      </c>
      <c r="B25" s="209">
        <v>4360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08">
        <f t="shared" si="0"/>
        <v>0</v>
      </c>
      <c r="T25" s="208">
        <f t="shared" si="0"/>
        <v>0</v>
      </c>
    </row>
    <row r="26" spans="1:20" ht="25.5">
      <c r="A26" s="14" t="s">
        <v>58</v>
      </c>
      <c r="B26" s="209">
        <v>4370</v>
      </c>
      <c r="C26" s="210">
        <v>2940</v>
      </c>
      <c r="D26" s="210">
        <v>6390</v>
      </c>
      <c r="E26" s="210">
        <v>7745</v>
      </c>
      <c r="F26" s="210">
        <v>7267</v>
      </c>
      <c r="G26" s="210">
        <v>7000</v>
      </c>
      <c r="H26" s="210">
        <v>7000</v>
      </c>
      <c r="I26" s="210">
        <v>1300</v>
      </c>
      <c r="J26" s="210">
        <v>2000</v>
      </c>
      <c r="K26" s="210">
        <v>1800</v>
      </c>
      <c r="L26" s="210">
        <v>1200</v>
      </c>
      <c r="M26" s="210">
        <v>1950</v>
      </c>
      <c r="N26" s="210">
        <v>1800</v>
      </c>
      <c r="O26" s="210">
        <v>1200</v>
      </c>
      <c r="P26" s="210">
        <v>1800</v>
      </c>
      <c r="Q26" s="210">
        <v>2200</v>
      </c>
      <c r="R26" s="210">
        <v>2300</v>
      </c>
      <c r="S26" s="208">
        <f t="shared" si="0"/>
        <v>26135</v>
      </c>
      <c r="T26" s="208">
        <f t="shared" si="0"/>
        <v>29757</v>
      </c>
    </row>
    <row r="27" spans="1:20" ht="25.5">
      <c r="A27" s="14" t="s">
        <v>65</v>
      </c>
      <c r="B27" s="209">
        <v>4390</v>
      </c>
      <c r="C27" s="210"/>
      <c r="D27" s="210"/>
      <c r="E27" s="210">
        <v>2000</v>
      </c>
      <c r="F27" s="210">
        <v>500</v>
      </c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08">
        <f t="shared" si="0"/>
        <v>2000</v>
      </c>
      <c r="T27" s="208">
        <f t="shared" si="0"/>
        <v>500</v>
      </c>
    </row>
    <row r="28" spans="1:20" ht="12.75">
      <c r="A28" s="14" t="s">
        <v>59</v>
      </c>
      <c r="B28" s="209">
        <v>4410</v>
      </c>
      <c r="C28" s="210">
        <v>1750</v>
      </c>
      <c r="D28" s="210">
        <v>3800</v>
      </c>
      <c r="E28" s="210">
        <v>4800</v>
      </c>
      <c r="F28" s="210">
        <v>3800</v>
      </c>
      <c r="G28" s="210">
        <v>500</v>
      </c>
      <c r="H28" s="210">
        <v>200</v>
      </c>
      <c r="I28" s="210">
        <v>1000</v>
      </c>
      <c r="J28" s="210">
        <v>900</v>
      </c>
      <c r="K28" s="210">
        <v>1200</v>
      </c>
      <c r="L28" s="210">
        <v>330</v>
      </c>
      <c r="M28" s="210">
        <v>2340</v>
      </c>
      <c r="N28" s="210">
        <v>3960</v>
      </c>
      <c r="O28" s="210"/>
      <c r="P28" s="210"/>
      <c r="Q28" s="210"/>
      <c r="R28" s="210"/>
      <c r="S28" s="208">
        <f aca="true" t="shared" si="1" ref="S28:T36">SUM(C28+E28+G28+I28+K28+M28+O28+Q28)</f>
        <v>11590</v>
      </c>
      <c r="T28" s="208">
        <f t="shared" si="1"/>
        <v>12990</v>
      </c>
    </row>
    <row r="29" spans="1:20" ht="12.75">
      <c r="A29" s="14" t="s">
        <v>141</v>
      </c>
      <c r="B29" s="209">
        <v>4420</v>
      </c>
      <c r="C29" s="210">
        <v>0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08">
        <f t="shared" si="1"/>
        <v>0</v>
      </c>
      <c r="T29" s="208"/>
    </row>
    <row r="30" spans="1:20" ht="12.75">
      <c r="A30" s="14" t="s">
        <v>64</v>
      </c>
      <c r="B30" s="209">
        <v>4430</v>
      </c>
      <c r="C30" s="210"/>
      <c r="D30" s="210"/>
      <c r="E30" s="210">
        <v>0</v>
      </c>
      <c r="F30" s="210"/>
      <c r="G30" s="210"/>
      <c r="H30" s="210"/>
      <c r="I30" s="210">
        <v>400</v>
      </c>
      <c r="J30" s="210"/>
      <c r="K30" s="210"/>
      <c r="L30" s="210"/>
      <c r="M30" s="210">
        <v>180</v>
      </c>
      <c r="N30" s="210"/>
      <c r="O30" s="210"/>
      <c r="P30" s="210"/>
      <c r="Q30" s="210"/>
      <c r="R30" s="210"/>
      <c r="S30" s="208">
        <f t="shared" si="1"/>
        <v>580</v>
      </c>
      <c r="T30" s="208">
        <f t="shared" si="1"/>
        <v>0</v>
      </c>
    </row>
    <row r="31" spans="1:20" ht="12.75">
      <c r="A31" s="14" t="s">
        <v>60</v>
      </c>
      <c r="B31" s="209">
        <v>4440</v>
      </c>
      <c r="C31" s="210">
        <v>122252</v>
      </c>
      <c r="D31" s="210">
        <v>123334</v>
      </c>
      <c r="E31" s="210">
        <v>107446</v>
      </c>
      <c r="F31" s="210">
        <v>106156</v>
      </c>
      <c r="G31" s="210">
        <v>116079</v>
      </c>
      <c r="H31" s="210">
        <v>124066</v>
      </c>
      <c r="I31" s="210">
        <v>47682</v>
      </c>
      <c r="J31" s="210">
        <v>52363</v>
      </c>
      <c r="K31" s="210">
        <v>22862</v>
      </c>
      <c r="L31" s="210">
        <v>22533</v>
      </c>
      <c r="M31" s="210">
        <v>53205</v>
      </c>
      <c r="N31" s="210">
        <v>54024</v>
      </c>
      <c r="O31" s="210">
        <v>16770</v>
      </c>
      <c r="P31" s="210">
        <v>22366</v>
      </c>
      <c r="Q31" s="210">
        <v>21770</v>
      </c>
      <c r="R31" s="210">
        <v>24245</v>
      </c>
      <c r="S31" s="208">
        <f t="shared" si="1"/>
        <v>508066</v>
      </c>
      <c r="T31" s="208">
        <f t="shared" si="1"/>
        <v>529087</v>
      </c>
    </row>
    <row r="32" spans="1:20" ht="25.5">
      <c r="A32" s="14" t="s">
        <v>61</v>
      </c>
      <c r="B32" s="209">
        <v>4700</v>
      </c>
      <c r="C32" s="210">
        <v>800</v>
      </c>
      <c r="D32" s="210">
        <v>1970</v>
      </c>
      <c r="E32" s="210">
        <v>2000</v>
      </c>
      <c r="F32" s="210">
        <v>3900</v>
      </c>
      <c r="G32" s="210">
        <v>1500</v>
      </c>
      <c r="H32" s="210">
        <v>1600</v>
      </c>
      <c r="I32" s="210"/>
      <c r="J32" s="210"/>
      <c r="K32" s="210">
        <v>800</v>
      </c>
      <c r="L32" s="210">
        <v>600</v>
      </c>
      <c r="M32" s="210">
        <v>1260</v>
      </c>
      <c r="N32" s="210">
        <v>1740</v>
      </c>
      <c r="O32" s="210"/>
      <c r="P32" s="210"/>
      <c r="Q32" s="210"/>
      <c r="R32" s="210"/>
      <c r="S32" s="208">
        <f t="shared" si="1"/>
        <v>6360</v>
      </c>
      <c r="T32" s="211">
        <f t="shared" si="1"/>
        <v>9810</v>
      </c>
    </row>
    <row r="33" spans="1:20" ht="25.5">
      <c r="A33" s="14" t="s">
        <v>62</v>
      </c>
      <c r="B33" s="209">
        <v>4740</v>
      </c>
      <c r="C33" s="210"/>
      <c r="D33" s="210"/>
      <c r="E33" s="210">
        <v>4200</v>
      </c>
      <c r="F33" s="210">
        <v>3200</v>
      </c>
      <c r="G33" s="210">
        <v>4000</v>
      </c>
      <c r="H33" s="210">
        <v>4000</v>
      </c>
      <c r="I33" s="210">
        <v>500</v>
      </c>
      <c r="J33" s="210"/>
      <c r="K33" s="210">
        <v>2600</v>
      </c>
      <c r="L33" s="210">
        <v>910</v>
      </c>
      <c r="M33" s="210">
        <v>2400</v>
      </c>
      <c r="N33" s="210">
        <v>2290</v>
      </c>
      <c r="O33" s="210">
        <v>4800</v>
      </c>
      <c r="P33" s="210">
        <v>1420</v>
      </c>
      <c r="Q33" s="210">
        <v>500</v>
      </c>
      <c r="R33" s="210">
        <v>800</v>
      </c>
      <c r="S33" s="208">
        <f t="shared" si="1"/>
        <v>19000</v>
      </c>
      <c r="T33" s="211">
        <f t="shared" si="1"/>
        <v>12620</v>
      </c>
    </row>
    <row r="34" spans="1:20" ht="25.5">
      <c r="A34" s="14" t="s">
        <v>63</v>
      </c>
      <c r="B34" s="209">
        <v>4750</v>
      </c>
      <c r="C34" s="210">
        <v>3500</v>
      </c>
      <c r="D34" s="210">
        <v>7620</v>
      </c>
      <c r="E34" s="210">
        <v>6000</v>
      </c>
      <c r="F34" s="210">
        <v>16100</v>
      </c>
      <c r="G34" s="210">
        <v>14000</v>
      </c>
      <c r="H34" s="210">
        <v>6850</v>
      </c>
      <c r="I34" s="210">
        <v>1000</v>
      </c>
      <c r="J34" s="210">
        <v>2900</v>
      </c>
      <c r="K34" s="210">
        <v>6500</v>
      </c>
      <c r="L34" s="210">
        <v>5028</v>
      </c>
      <c r="M34" s="210">
        <v>4200</v>
      </c>
      <c r="N34" s="210">
        <v>6110</v>
      </c>
      <c r="O34" s="210"/>
      <c r="P34" s="210"/>
      <c r="Q34" s="210"/>
      <c r="R34" s="210">
        <v>900</v>
      </c>
      <c r="S34" s="208">
        <f t="shared" si="1"/>
        <v>35200</v>
      </c>
      <c r="T34" s="208">
        <f t="shared" si="1"/>
        <v>45508</v>
      </c>
    </row>
    <row r="35" spans="1:20" ht="15" customHeight="1">
      <c r="A35" s="189" t="s">
        <v>139</v>
      </c>
      <c r="B35" s="209">
        <v>6050</v>
      </c>
      <c r="C35" s="210">
        <v>0</v>
      </c>
      <c r="D35" s="210"/>
      <c r="E35" s="210">
        <v>0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08">
        <f t="shared" si="1"/>
        <v>0</v>
      </c>
      <c r="T35" s="208"/>
    </row>
    <row r="36" spans="1:20" ht="16.5" customHeight="1">
      <c r="A36" s="189" t="s">
        <v>142</v>
      </c>
      <c r="B36" s="209">
        <v>6060</v>
      </c>
      <c r="C36" s="210">
        <v>0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08">
        <f t="shared" si="1"/>
        <v>0</v>
      </c>
      <c r="T36" s="208"/>
    </row>
    <row r="37" spans="1:22" s="191" customFormat="1" ht="18" customHeight="1">
      <c r="A37" s="280" t="s">
        <v>79</v>
      </c>
      <c r="B37" s="281"/>
      <c r="C37" s="190">
        <f aca="true" t="shared" si="2" ref="C37:T37">SUM(C11:C36)</f>
        <v>3048749</v>
      </c>
      <c r="D37" s="190">
        <f t="shared" si="2"/>
        <v>3403785</v>
      </c>
      <c r="E37" s="190">
        <f t="shared" si="2"/>
        <v>3232007</v>
      </c>
      <c r="F37" s="190">
        <f t="shared" si="2"/>
        <v>3298224</v>
      </c>
      <c r="G37" s="190">
        <f t="shared" si="2"/>
        <v>3898292</v>
      </c>
      <c r="H37" s="190">
        <f t="shared" si="2"/>
        <v>3634118</v>
      </c>
      <c r="I37" s="190">
        <f t="shared" si="2"/>
        <v>1221261</v>
      </c>
      <c r="J37" s="190">
        <f t="shared" si="2"/>
        <v>1385685</v>
      </c>
      <c r="K37" s="190">
        <f t="shared" si="2"/>
        <v>649278</v>
      </c>
      <c r="L37" s="190">
        <f t="shared" si="2"/>
        <v>673734</v>
      </c>
      <c r="M37" s="190">
        <f t="shared" si="2"/>
        <v>1535594</v>
      </c>
      <c r="N37" s="190">
        <f t="shared" si="2"/>
        <v>1734429</v>
      </c>
      <c r="O37" s="190">
        <f t="shared" si="2"/>
        <v>479229</v>
      </c>
      <c r="P37" s="190">
        <f t="shared" si="2"/>
        <v>553382</v>
      </c>
      <c r="Q37" s="190">
        <f t="shared" si="2"/>
        <v>603855</v>
      </c>
      <c r="R37" s="190">
        <f t="shared" si="2"/>
        <v>656167</v>
      </c>
      <c r="S37" s="190">
        <f t="shared" si="2"/>
        <v>14668265</v>
      </c>
      <c r="T37" s="190">
        <f t="shared" si="2"/>
        <v>15339524</v>
      </c>
      <c r="V37" s="192"/>
    </row>
    <row r="38" ht="12.75">
      <c r="B38" s="215"/>
    </row>
    <row r="39" ht="12.75">
      <c r="B39"/>
    </row>
    <row r="40" spans="2:8" ht="12.75">
      <c r="B40"/>
      <c r="H40" s="20"/>
    </row>
    <row r="41" spans="2:6" ht="12.75">
      <c r="B41"/>
      <c r="F41" s="216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 s="215"/>
    </row>
    <row r="76" ht="12.75">
      <c r="B76" s="215"/>
    </row>
    <row r="77" ht="12.75">
      <c r="B77" s="215"/>
    </row>
    <row r="78" ht="12.75">
      <c r="B78" s="215"/>
    </row>
    <row r="79" ht="12.75">
      <c r="B79" s="215"/>
    </row>
    <row r="80" ht="12.75">
      <c r="B80" s="215"/>
    </row>
  </sheetData>
  <mergeCells count="18">
    <mergeCell ref="I9:J9"/>
    <mergeCell ref="K9:L9"/>
    <mergeCell ref="M9:N9"/>
    <mergeCell ref="O9:P9"/>
    <mergeCell ref="B9:B10"/>
    <mergeCell ref="C9:D9"/>
    <mergeCell ref="E9:F9"/>
    <mergeCell ref="G9:H9"/>
    <mergeCell ref="A37:B37"/>
    <mergeCell ref="R1:T1"/>
    <mergeCell ref="R2:T2"/>
    <mergeCell ref="R3:T3"/>
    <mergeCell ref="R4:T4"/>
    <mergeCell ref="A6:T6"/>
    <mergeCell ref="A7:T7"/>
    <mergeCell ref="Q9:R9"/>
    <mergeCell ref="S9:T9"/>
    <mergeCell ref="A9:A10"/>
  </mergeCells>
  <printOptions horizontalCentered="1"/>
  <pageMargins left="0" right="0" top="1.1811023622047245" bottom="0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F1" sqref="F1:H4"/>
    </sheetView>
  </sheetViews>
  <sheetFormatPr defaultColWidth="9.00390625" defaultRowHeight="12.75"/>
  <cols>
    <col min="1" max="1" width="45.875" style="0" customWidth="1"/>
    <col min="3" max="3" width="10.00390625" style="0" customWidth="1"/>
    <col min="5" max="5" width="10.00390625" style="0" customWidth="1"/>
    <col min="7" max="7" width="10.00390625" style="0" bestFit="1" customWidth="1"/>
    <col min="9" max="9" width="10.00390625" style="0" bestFit="1" customWidth="1"/>
  </cols>
  <sheetData>
    <row r="1" spans="6:8" ht="12.75" customHeight="1">
      <c r="F1" s="261" t="s">
        <v>186</v>
      </c>
      <c r="G1" s="261"/>
      <c r="H1" s="261"/>
    </row>
    <row r="2" spans="6:8" ht="12.75" customHeight="1">
      <c r="F2" s="261" t="s">
        <v>179</v>
      </c>
      <c r="G2" s="261"/>
      <c r="H2" s="261"/>
    </row>
    <row r="3" spans="6:8" ht="12.75" customHeight="1">
      <c r="F3" s="261" t="s">
        <v>8</v>
      </c>
      <c r="G3" s="261"/>
      <c r="H3" s="261"/>
    </row>
    <row r="4" spans="6:8" ht="12.75" customHeight="1">
      <c r="F4" s="261" t="s">
        <v>180</v>
      </c>
      <c r="G4" s="261"/>
      <c r="H4" s="261"/>
    </row>
    <row r="6" spans="1:15" ht="15.75">
      <c r="A6" s="262" t="s">
        <v>72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3"/>
      <c r="N6" s="3"/>
      <c r="O6" s="3"/>
    </row>
    <row r="7" spans="1:15" ht="12.75" customHeight="1">
      <c r="A7" s="263" t="s">
        <v>155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6"/>
      <c r="N7" s="10"/>
      <c r="O7" s="10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0" ht="15.75" customHeight="1">
      <c r="A9" s="268" t="s">
        <v>0</v>
      </c>
      <c r="B9" s="268" t="s">
        <v>7</v>
      </c>
      <c r="C9" s="283" t="s">
        <v>81</v>
      </c>
      <c r="D9" s="284"/>
      <c r="E9" s="266" t="s">
        <v>31</v>
      </c>
      <c r="F9" s="267"/>
      <c r="G9" s="266" t="s">
        <v>6</v>
      </c>
      <c r="H9" s="287"/>
      <c r="I9" s="285"/>
      <c r="J9" s="286"/>
    </row>
    <row r="10" spans="1:10" ht="45">
      <c r="A10" s="269"/>
      <c r="B10" s="269"/>
      <c r="C10" s="4" t="s">
        <v>170</v>
      </c>
      <c r="D10" s="4" t="s">
        <v>147</v>
      </c>
      <c r="E10" s="4" t="s">
        <v>170</v>
      </c>
      <c r="F10" s="4" t="s">
        <v>147</v>
      </c>
      <c r="G10" s="4" t="s">
        <v>170</v>
      </c>
      <c r="H10" s="218" t="s">
        <v>147</v>
      </c>
      <c r="I10" s="223"/>
      <c r="J10" s="221"/>
    </row>
    <row r="11" spans="1:10" ht="12.75">
      <c r="A11" s="14" t="s">
        <v>39</v>
      </c>
      <c r="B11" s="16" t="s">
        <v>40</v>
      </c>
      <c r="C11" s="5">
        <v>324</v>
      </c>
      <c r="D11" s="5">
        <v>400</v>
      </c>
      <c r="E11" s="5"/>
      <c r="F11" s="5">
        <v>0</v>
      </c>
      <c r="G11" s="5">
        <f>C11+E11</f>
        <v>324</v>
      </c>
      <c r="H11" s="219">
        <f>D11+F11</f>
        <v>400</v>
      </c>
      <c r="I11" s="224"/>
      <c r="J11" s="222"/>
    </row>
    <row r="12" spans="1:10" ht="12.75">
      <c r="A12" s="14" t="s">
        <v>41</v>
      </c>
      <c r="B12" s="16" t="s">
        <v>42</v>
      </c>
      <c r="C12" s="5">
        <v>496262</v>
      </c>
      <c r="D12" s="5">
        <v>253644</v>
      </c>
      <c r="E12" s="5">
        <v>41803</v>
      </c>
      <c r="F12" s="5"/>
      <c r="G12" s="5">
        <f>C12+E12</f>
        <v>538065</v>
      </c>
      <c r="H12" s="219">
        <f aca="true" t="shared" si="0" ref="H12:H33">D12+F12</f>
        <v>253644</v>
      </c>
      <c r="I12" s="224"/>
      <c r="J12" s="222"/>
    </row>
    <row r="13" spans="1:10" ht="12.75">
      <c r="A13" s="14" t="s">
        <v>43</v>
      </c>
      <c r="B13" s="16" t="s">
        <v>44</v>
      </c>
      <c r="C13" s="5">
        <v>39255</v>
      </c>
      <c r="D13" s="5">
        <v>17182</v>
      </c>
      <c r="E13" s="5">
        <v>13857</v>
      </c>
      <c r="F13" s="5"/>
      <c r="G13" s="5">
        <f aca="true" t="shared" si="1" ref="G13:G33">C13+E13</f>
        <v>53112</v>
      </c>
      <c r="H13" s="219">
        <f t="shared" si="0"/>
        <v>17182</v>
      </c>
      <c r="I13" s="224"/>
      <c r="J13" s="222"/>
    </row>
    <row r="14" spans="1:10" ht="12.75">
      <c r="A14" s="14" t="s">
        <v>45</v>
      </c>
      <c r="B14" s="16" t="s">
        <v>46</v>
      </c>
      <c r="C14" s="5">
        <v>82242</v>
      </c>
      <c r="D14" s="5">
        <v>41138</v>
      </c>
      <c r="E14" s="5">
        <v>8563</v>
      </c>
      <c r="F14" s="5"/>
      <c r="G14" s="5">
        <f t="shared" si="1"/>
        <v>90805</v>
      </c>
      <c r="H14" s="219">
        <f t="shared" si="0"/>
        <v>41138</v>
      </c>
      <c r="I14" s="224"/>
      <c r="J14" s="222"/>
    </row>
    <row r="15" spans="1:10" ht="12.75">
      <c r="A15" s="14" t="s">
        <v>47</v>
      </c>
      <c r="B15" s="16" t="s">
        <v>48</v>
      </c>
      <c r="C15" s="5">
        <v>13033</v>
      </c>
      <c r="D15" s="5">
        <v>6635</v>
      </c>
      <c r="E15" s="5">
        <v>1356</v>
      </c>
      <c r="F15" s="5"/>
      <c r="G15" s="5">
        <f t="shared" si="1"/>
        <v>14389</v>
      </c>
      <c r="H15" s="219">
        <f t="shared" si="0"/>
        <v>6635</v>
      </c>
      <c r="I15" s="224"/>
      <c r="J15" s="222"/>
    </row>
    <row r="16" spans="1:10" ht="12.75">
      <c r="A16" s="14" t="s">
        <v>49</v>
      </c>
      <c r="B16" s="18">
        <v>4170</v>
      </c>
      <c r="C16" s="11">
        <v>3600</v>
      </c>
      <c r="D16" s="11">
        <v>240</v>
      </c>
      <c r="E16" s="11"/>
      <c r="F16" s="11"/>
      <c r="G16" s="5">
        <f t="shared" si="1"/>
        <v>3600</v>
      </c>
      <c r="H16" s="219">
        <f t="shared" si="0"/>
        <v>240</v>
      </c>
      <c r="I16" s="224"/>
      <c r="J16" s="222"/>
    </row>
    <row r="17" spans="1:10" ht="12.75">
      <c r="A17" s="17" t="s">
        <v>50</v>
      </c>
      <c r="B17" s="18">
        <v>4210</v>
      </c>
      <c r="C17" s="11">
        <v>24410</v>
      </c>
      <c r="D17" s="11"/>
      <c r="E17" s="11">
        <v>1968</v>
      </c>
      <c r="F17" s="11"/>
      <c r="G17" s="5">
        <f t="shared" si="1"/>
        <v>26378</v>
      </c>
      <c r="H17" s="219">
        <f t="shared" si="0"/>
        <v>0</v>
      </c>
      <c r="I17" s="224"/>
      <c r="J17" s="222"/>
    </row>
    <row r="18" spans="1:10" ht="12.75">
      <c r="A18" s="14" t="s">
        <v>51</v>
      </c>
      <c r="B18" s="18">
        <v>4240</v>
      </c>
      <c r="C18" s="11">
        <v>29340</v>
      </c>
      <c r="D18" s="11"/>
      <c r="E18" s="11">
        <v>573</v>
      </c>
      <c r="F18" s="11"/>
      <c r="G18" s="5">
        <f t="shared" si="1"/>
        <v>29913</v>
      </c>
      <c r="H18" s="219">
        <f t="shared" si="0"/>
        <v>0</v>
      </c>
      <c r="I18" s="224"/>
      <c r="J18" s="222"/>
    </row>
    <row r="19" spans="1:10" ht="12.75">
      <c r="A19" s="14" t="s">
        <v>52</v>
      </c>
      <c r="B19" s="18">
        <v>4260</v>
      </c>
      <c r="C19" s="11">
        <v>27090</v>
      </c>
      <c r="D19" s="11">
        <v>11820</v>
      </c>
      <c r="E19" s="11">
        <v>1116</v>
      </c>
      <c r="F19" s="11"/>
      <c r="G19" s="5">
        <f t="shared" si="1"/>
        <v>28206</v>
      </c>
      <c r="H19" s="219">
        <f t="shared" si="0"/>
        <v>11820</v>
      </c>
      <c r="I19" s="224"/>
      <c r="J19" s="222"/>
    </row>
    <row r="20" spans="1:10" ht="12.75">
      <c r="A20" s="14" t="s">
        <v>53</v>
      </c>
      <c r="B20" s="18">
        <v>4270</v>
      </c>
      <c r="C20" s="11">
        <v>33300</v>
      </c>
      <c r="D20" s="11"/>
      <c r="E20" s="11"/>
      <c r="F20" s="11"/>
      <c r="G20" s="5">
        <f t="shared" si="1"/>
        <v>33300</v>
      </c>
      <c r="H20" s="219">
        <f t="shared" si="0"/>
        <v>0</v>
      </c>
      <c r="I20" s="224"/>
      <c r="J20" s="222"/>
    </row>
    <row r="21" spans="1:10" ht="12.75">
      <c r="A21" s="14" t="s">
        <v>54</v>
      </c>
      <c r="B21" s="18">
        <v>4280</v>
      </c>
      <c r="C21" s="11">
        <v>1120</v>
      </c>
      <c r="D21" s="11">
        <v>440</v>
      </c>
      <c r="E21" s="11">
        <v>300</v>
      </c>
      <c r="F21" s="11"/>
      <c r="G21" s="5">
        <f t="shared" si="1"/>
        <v>1420</v>
      </c>
      <c r="H21" s="219">
        <f t="shared" si="0"/>
        <v>440</v>
      </c>
      <c r="I21" s="224"/>
      <c r="J21" s="222"/>
    </row>
    <row r="22" spans="1:10" ht="12.75">
      <c r="A22" s="14" t="s">
        <v>55</v>
      </c>
      <c r="B22" s="18">
        <v>4300</v>
      </c>
      <c r="C22" s="11">
        <v>11594</v>
      </c>
      <c r="D22" s="11">
        <v>3300</v>
      </c>
      <c r="E22" s="11">
        <v>500</v>
      </c>
      <c r="F22" s="11"/>
      <c r="G22" s="5">
        <f t="shared" si="1"/>
        <v>12094</v>
      </c>
      <c r="H22" s="219">
        <f t="shared" si="0"/>
        <v>3300</v>
      </c>
      <c r="I22" s="224"/>
      <c r="J22" s="222"/>
    </row>
    <row r="23" spans="1:10" ht="12.75">
      <c r="A23" s="14" t="s">
        <v>56</v>
      </c>
      <c r="B23" s="18">
        <v>4350</v>
      </c>
      <c r="C23" s="11">
        <v>470</v>
      </c>
      <c r="D23" s="11">
        <v>210</v>
      </c>
      <c r="E23" s="11">
        <v>250</v>
      </c>
      <c r="F23" s="11"/>
      <c r="G23" s="5">
        <f t="shared" si="1"/>
        <v>720</v>
      </c>
      <c r="H23" s="219">
        <f t="shared" si="0"/>
        <v>210</v>
      </c>
      <c r="I23" s="224"/>
      <c r="J23" s="222"/>
    </row>
    <row r="24" spans="1:10" ht="25.5">
      <c r="A24" s="14" t="s">
        <v>57</v>
      </c>
      <c r="B24" s="18">
        <v>4360</v>
      </c>
      <c r="C24" s="11"/>
      <c r="D24" s="11"/>
      <c r="E24" s="11"/>
      <c r="F24" s="11"/>
      <c r="G24" s="5">
        <f t="shared" si="1"/>
        <v>0</v>
      </c>
      <c r="H24" s="219">
        <f t="shared" si="0"/>
        <v>0</v>
      </c>
      <c r="I24" s="224"/>
      <c r="J24" s="222"/>
    </row>
    <row r="25" spans="1:10" ht="25.5">
      <c r="A25" s="14" t="s">
        <v>58</v>
      </c>
      <c r="B25" s="18">
        <v>4370</v>
      </c>
      <c r="C25" s="11">
        <v>1170</v>
      </c>
      <c r="D25" s="11">
        <v>390</v>
      </c>
      <c r="E25" s="11">
        <v>500</v>
      </c>
      <c r="F25" s="11"/>
      <c r="G25" s="5">
        <f t="shared" si="1"/>
        <v>1670</v>
      </c>
      <c r="H25" s="219">
        <f t="shared" si="0"/>
        <v>390</v>
      </c>
      <c r="I25" s="224"/>
      <c r="J25" s="222"/>
    </row>
    <row r="26" spans="1:10" ht="25.5">
      <c r="A26" s="14" t="s">
        <v>65</v>
      </c>
      <c r="B26" s="18">
        <v>4390</v>
      </c>
      <c r="C26" s="11"/>
      <c r="D26" s="11"/>
      <c r="E26" s="11"/>
      <c r="F26" s="11"/>
      <c r="G26" s="5">
        <f t="shared" si="1"/>
        <v>0</v>
      </c>
      <c r="H26" s="219">
        <f t="shared" si="0"/>
        <v>0</v>
      </c>
      <c r="I26" s="224"/>
      <c r="J26" s="222"/>
    </row>
    <row r="27" spans="1:10" ht="12.75">
      <c r="A27" s="14" t="s">
        <v>59</v>
      </c>
      <c r="B27" s="18">
        <v>4410</v>
      </c>
      <c r="C27" s="11">
        <v>1400</v>
      </c>
      <c r="D27" s="11">
        <v>860</v>
      </c>
      <c r="E27" s="11"/>
      <c r="F27" s="11"/>
      <c r="G27" s="5">
        <f t="shared" si="1"/>
        <v>1400</v>
      </c>
      <c r="H27" s="219">
        <f t="shared" si="0"/>
        <v>860</v>
      </c>
      <c r="I27" s="224"/>
      <c r="J27" s="222"/>
    </row>
    <row r="28" spans="1:10" ht="12.75">
      <c r="A28" s="14" t="s">
        <v>64</v>
      </c>
      <c r="B28" s="18">
        <v>4430</v>
      </c>
      <c r="C28" s="11">
        <v>108</v>
      </c>
      <c r="D28" s="11"/>
      <c r="E28" s="11"/>
      <c r="F28" s="11"/>
      <c r="G28" s="5">
        <f t="shared" si="1"/>
        <v>108</v>
      </c>
      <c r="H28" s="219">
        <f t="shared" si="0"/>
        <v>0</v>
      </c>
      <c r="I28" s="224"/>
      <c r="J28" s="222"/>
    </row>
    <row r="29" spans="1:10" ht="12.75">
      <c r="A29" s="14" t="s">
        <v>60</v>
      </c>
      <c r="B29" s="18">
        <v>4440</v>
      </c>
      <c r="C29" s="11">
        <v>29287</v>
      </c>
      <c r="D29" s="11">
        <v>13251</v>
      </c>
      <c r="E29" s="11">
        <v>4791</v>
      </c>
      <c r="F29" s="11"/>
      <c r="G29" s="5">
        <f t="shared" si="1"/>
        <v>34078</v>
      </c>
      <c r="H29" s="219">
        <f t="shared" si="0"/>
        <v>13251</v>
      </c>
      <c r="I29" s="224"/>
      <c r="J29" s="222"/>
    </row>
    <row r="30" spans="1:10" ht="25.5">
      <c r="A30" s="14" t="s">
        <v>61</v>
      </c>
      <c r="B30" s="18">
        <v>4700</v>
      </c>
      <c r="C30" s="11">
        <v>750</v>
      </c>
      <c r="D30" s="11">
        <v>380</v>
      </c>
      <c r="E30" s="11"/>
      <c r="F30" s="11"/>
      <c r="G30" s="5">
        <f t="shared" si="1"/>
        <v>750</v>
      </c>
      <c r="H30" s="219">
        <f t="shared" si="0"/>
        <v>380</v>
      </c>
      <c r="I30" s="224"/>
      <c r="J30" s="222"/>
    </row>
    <row r="31" spans="1:10" ht="25.5">
      <c r="A31" s="14" t="s">
        <v>62</v>
      </c>
      <c r="B31" s="18">
        <v>4740</v>
      </c>
      <c r="C31" s="11">
        <v>1440</v>
      </c>
      <c r="D31" s="11">
        <v>500</v>
      </c>
      <c r="E31" s="11"/>
      <c r="F31" s="11"/>
      <c r="G31" s="5">
        <f t="shared" si="1"/>
        <v>1440</v>
      </c>
      <c r="H31" s="219">
        <f t="shared" si="0"/>
        <v>500</v>
      </c>
      <c r="I31" s="224"/>
      <c r="J31" s="222"/>
    </row>
    <row r="32" spans="1:10" ht="25.5">
      <c r="A32" s="14" t="s">
        <v>63</v>
      </c>
      <c r="B32" s="18">
        <v>4750</v>
      </c>
      <c r="C32" s="11">
        <v>2520</v>
      </c>
      <c r="D32" s="11">
        <v>1320</v>
      </c>
      <c r="E32" s="11"/>
      <c r="F32" s="11"/>
      <c r="G32" s="5">
        <f t="shared" si="1"/>
        <v>2520</v>
      </c>
      <c r="H32" s="219">
        <f t="shared" si="0"/>
        <v>1320</v>
      </c>
      <c r="I32" s="224"/>
      <c r="J32" s="222"/>
    </row>
    <row r="33" spans="1:15" ht="15.75" customHeight="1">
      <c r="A33" s="270" t="s">
        <v>79</v>
      </c>
      <c r="B33" s="271"/>
      <c r="C33" s="19">
        <f>SUM(C11:C32)</f>
        <v>798715</v>
      </c>
      <c r="D33" s="19">
        <f>SUM(D11:D32)</f>
        <v>351710</v>
      </c>
      <c r="E33" s="19">
        <f>SUM(E11:E32)</f>
        <v>75577</v>
      </c>
      <c r="F33" s="19">
        <f>SUM(F11:F32)</f>
        <v>0</v>
      </c>
      <c r="G33" s="5">
        <f t="shared" si="1"/>
        <v>874292</v>
      </c>
      <c r="H33" s="220">
        <f t="shared" si="0"/>
        <v>351710</v>
      </c>
      <c r="I33" s="225"/>
      <c r="J33" s="196"/>
      <c r="O33" s="31"/>
    </row>
  </sheetData>
  <mergeCells count="13">
    <mergeCell ref="A33:B33"/>
    <mergeCell ref="E9:F9"/>
    <mergeCell ref="G9:H9"/>
    <mergeCell ref="B9:B10"/>
    <mergeCell ref="A9:A10"/>
    <mergeCell ref="C9:D9"/>
    <mergeCell ref="A6:L6"/>
    <mergeCell ref="A7:L7"/>
    <mergeCell ref="I9:J9"/>
    <mergeCell ref="F1:H1"/>
    <mergeCell ref="F2:H2"/>
    <mergeCell ref="F3:H3"/>
    <mergeCell ref="F4:H4"/>
  </mergeCells>
  <printOptions horizontalCentered="1"/>
  <pageMargins left="0.1968503937007874" right="0.1968503937007874" top="0.5905511811023623" bottom="0.984251968503937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B1">
      <selection activeCell="N1" sqref="N1:P4"/>
    </sheetView>
  </sheetViews>
  <sheetFormatPr defaultColWidth="9.00390625" defaultRowHeight="12.75"/>
  <cols>
    <col min="1" max="1" width="31.75390625" style="0" customWidth="1"/>
    <col min="2" max="2" width="5.00390625" style="0" customWidth="1"/>
    <col min="3" max="3" width="10.00390625" style="0" customWidth="1"/>
    <col min="4" max="4" width="9.875" style="0" customWidth="1"/>
    <col min="5" max="5" width="10.00390625" style="0" customWidth="1"/>
    <col min="6" max="6" width="9.25390625" style="0" customWidth="1"/>
    <col min="7" max="7" width="10.00390625" style="0" customWidth="1"/>
    <col min="8" max="8" width="9.875" style="0" customWidth="1"/>
    <col min="9" max="9" width="10.00390625" style="0" customWidth="1"/>
    <col min="10" max="10" width="10.25390625" style="0" customWidth="1"/>
    <col min="11" max="13" width="10.00390625" style="0" customWidth="1"/>
    <col min="14" max="14" width="9.625" style="0" customWidth="1"/>
    <col min="15" max="15" width="10.00390625" style="0" bestFit="1" customWidth="1"/>
    <col min="16" max="16" width="10.875" style="0" customWidth="1"/>
    <col min="17" max="17" width="10.125" style="0" bestFit="1" customWidth="1"/>
  </cols>
  <sheetData>
    <row r="1" spans="14:16" ht="12.75" customHeight="1">
      <c r="N1" s="261" t="s">
        <v>187</v>
      </c>
      <c r="O1" s="261"/>
      <c r="P1" s="261"/>
    </row>
    <row r="2" spans="14:16" ht="12.75" customHeight="1">
      <c r="N2" s="261" t="s">
        <v>179</v>
      </c>
      <c r="O2" s="261"/>
      <c r="P2" s="261"/>
    </row>
    <row r="3" spans="14:16" ht="12.75" customHeight="1">
      <c r="N3" s="261" t="s">
        <v>8</v>
      </c>
      <c r="O3" s="261"/>
      <c r="P3" s="261"/>
    </row>
    <row r="4" spans="14:16" ht="12.75" customHeight="1">
      <c r="N4" s="261" t="s">
        <v>180</v>
      </c>
      <c r="O4" s="261"/>
      <c r="P4" s="261"/>
    </row>
    <row r="6" spans="1:16" ht="15.75">
      <c r="A6" s="262" t="s">
        <v>73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5.75">
      <c r="A7" s="263" t="s">
        <v>156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268" t="s">
        <v>0</v>
      </c>
      <c r="B9" s="268" t="s">
        <v>7</v>
      </c>
      <c r="C9" s="283" t="s">
        <v>26</v>
      </c>
      <c r="D9" s="284"/>
      <c r="E9" s="283" t="s">
        <v>27</v>
      </c>
      <c r="F9" s="284"/>
      <c r="G9" s="283" t="s">
        <v>28</v>
      </c>
      <c r="H9" s="284"/>
      <c r="I9" s="283" t="s">
        <v>29</v>
      </c>
      <c r="J9" s="284"/>
      <c r="K9" s="283" t="s">
        <v>31</v>
      </c>
      <c r="L9" s="284"/>
      <c r="M9" s="283" t="s">
        <v>30</v>
      </c>
      <c r="N9" s="284"/>
      <c r="O9" s="266" t="s">
        <v>6</v>
      </c>
      <c r="P9" s="267"/>
    </row>
    <row r="10" spans="1:16" ht="33.75" customHeight="1">
      <c r="A10" s="269"/>
      <c r="B10" s="269"/>
      <c r="C10" s="4" t="s">
        <v>170</v>
      </c>
      <c r="D10" s="4" t="s">
        <v>147</v>
      </c>
      <c r="E10" s="4" t="s">
        <v>170</v>
      </c>
      <c r="F10" s="4" t="s">
        <v>147</v>
      </c>
      <c r="G10" s="4" t="s">
        <v>170</v>
      </c>
      <c r="H10" s="4" t="s">
        <v>147</v>
      </c>
      <c r="I10" s="4" t="s">
        <v>170</v>
      </c>
      <c r="J10" s="4" t="s">
        <v>147</v>
      </c>
      <c r="K10" s="4" t="s">
        <v>170</v>
      </c>
      <c r="L10" s="4" t="s">
        <v>147</v>
      </c>
      <c r="M10" s="4" t="s">
        <v>170</v>
      </c>
      <c r="N10" s="4" t="s">
        <v>147</v>
      </c>
      <c r="O10" s="4" t="s">
        <v>170</v>
      </c>
      <c r="P10" s="4" t="s">
        <v>147</v>
      </c>
    </row>
    <row r="11" spans="1:16" ht="25.5">
      <c r="A11" s="14" t="s">
        <v>39</v>
      </c>
      <c r="B11" s="16" t="s">
        <v>40</v>
      </c>
      <c r="C11" s="5">
        <v>7000</v>
      </c>
      <c r="D11" s="5">
        <v>4100</v>
      </c>
      <c r="E11" s="5">
        <v>3200</v>
      </c>
      <c r="F11" s="5">
        <v>4230</v>
      </c>
      <c r="G11" s="5">
        <v>936</v>
      </c>
      <c r="H11" s="5">
        <v>2750</v>
      </c>
      <c r="I11" s="5">
        <v>26330</v>
      </c>
      <c r="J11" s="5">
        <v>12700</v>
      </c>
      <c r="K11" s="5">
        <v>2200</v>
      </c>
      <c r="L11" s="5">
        <v>1000</v>
      </c>
      <c r="M11" s="5"/>
      <c r="N11" s="5"/>
      <c r="O11" s="5">
        <f aca="true" t="shared" si="0" ref="O11:P26">SUM(C11+E11+G11+I11+K11+M11)</f>
        <v>39666</v>
      </c>
      <c r="P11" s="5">
        <f t="shared" si="0"/>
        <v>24780</v>
      </c>
    </row>
    <row r="12" spans="1:16" ht="12.75" customHeight="1">
      <c r="A12" s="14" t="s">
        <v>41</v>
      </c>
      <c r="B12" s="16" t="s">
        <v>42</v>
      </c>
      <c r="C12" s="5">
        <v>1731024</v>
      </c>
      <c r="D12" s="5">
        <v>1753903</v>
      </c>
      <c r="E12" s="5">
        <v>2636736</v>
      </c>
      <c r="F12" s="5">
        <v>2935860</v>
      </c>
      <c r="G12" s="5">
        <v>1389360</v>
      </c>
      <c r="H12" s="5">
        <v>1498989</v>
      </c>
      <c r="I12" s="5">
        <v>3212550</v>
      </c>
      <c r="J12" s="5">
        <v>3402197</v>
      </c>
      <c r="K12" s="5">
        <v>1008995</v>
      </c>
      <c r="L12" s="5">
        <v>1002985</v>
      </c>
      <c r="M12" s="5">
        <v>249400</v>
      </c>
      <c r="N12" s="5">
        <v>39391</v>
      </c>
      <c r="O12" s="5">
        <f t="shared" si="0"/>
        <v>10228065</v>
      </c>
      <c r="P12" s="5">
        <f t="shared" si="0"/>
        <v>10633325</v>
      </c>
    </row>
    <row r="13" spans="1:16" ht="12.75">
      <c r="A13" s="14" t="s">
        <v>43</v>
      </c>
      <c r="B13" s="16" t="s">
        <v>44</v>
      </c>
      <c r="C13" s="5">
        <v>130518</v>
      </c>
      <c r="D13" s="5">
        <v>133800</v>
      </c>
      <c r="E13" s="5">
        <v>190209</v>
      </c>
      <c r="F13" s="5">
        <v>214954</v>
      </c>
      <c r="G13" s="5">
        <v>101268</v>
      </c>
      <c r="H13" s="5">
        <v>118122</v>
      </c>
      <c r="I13" s="5">
        <v>240849</v>
      </c>
      <c r="J13" s="5">
        <v>255300</v>
      </c>
      <c r="K13" s="5">
        <v>80000</v>
      </c>
      <c r="L13" s="5">
        <v>89000</v>
      </c>
      <c r="M13" s="5">
        <v>19647</v>
      </c>
      <c r="N13" s="5">
        <v>18224</v>
      </c>
      <c r="O13" s="5">
        <f t="shared" si="0"/>
        <v>762491</v>
      </c>
      <c r="P13" s="5">
        <f t="shared" si="0"/>
        <v>829400</v>
      </c>
    </row>
    <row r="14" spans="1:16" ht="12.75">
      <c r="A14" s="14" t="s">
        <v>45</v>
      </c>
      <c r="B14" s="16" t="s">
        <v>46</v>
      </c>
      <c r="C14" s="5">
        <v>278534</v>
      </c>
      <c r="D14" s="5">
        <v>263200</v>
      </c>
      <c r="E14" s="5">
        <v>447080</v>
      </c>
      <c r="F14" s="5">
        <v>478609</v>
      </c>
      <c r="G14" s="5">
        <v>228324</v>
      </c>
      <c r="H14" s="5">
        <v>245639</v>
      </c>
      <c r="I14" s="5">
        <v>525406</v>
      </c>
      <c r="J14" s="5">
        <v>546915</v>
      </c>
      <c r="K14" s="5">
        <v>165745</v>
      </c>
      <c r="L14" s="5">
        <v>168820</v>
      </c>
      <c r="M14" s="5">
        <v>40064</v>
      </c>
      <c r="N14" s="5">
        <v>8752</v>
      </c>
      <c r="O14" s="5">
        <f t="shared" si="0"/>
        <v>1685153</v>
      </c>
      <c r="P14" s="5">
        <f t="shared" si="0"/>
        <v>1711935</v>
      </c>
    </row>
    <row r="15" spans="1:16" ht="12.75">
      <c r="A15" s="14" t="s">
        <v>47</v>
      </c>
      <c r="B15" s="16" t="s">
        <v>48</v>
      </c>
      <c r="C15" s="5">
        <v>46768</v>
      </c>
      <c r="D15" s="5">
        <v>43000</v>
      </c>
      <c r="E15" s="5">
        <v>68369</v>
      </c>
      <c r="F15" s="5">
        <v>77195</v>
      </c>
      <c r="G15" s="5">
        <v>36115</v>
      </c>
      <c r="H15" s="5">
        <v>39619</v>
      </c>
      <c r="I15" s="5">
        <v>83191</v>
      </c>
      <c r="J15" s="5">
        <v>88212</v>
      </c>
      <c r="K15" s="5">
        <v>26680</v>
      </c>
      <c r="L15" s="5">
        <v>26750</v>
      </c>
      <c r="M15" s="5">
        <v>6349</v>
      </c>
      <c r="N15" s="5">
        <v>1412</v>
      </c>
      <c r="O15" s="5">
        <f t="shared" si="0"/>
        <v>267472</v>
      </c>
      <c r="P15" s="5">
        <f t="shared" si="0"/>
        <v>276188</v>
      </c>
    </row>
    <row r="16" spans="1:16" ht="12.75">
      <c r="A16" s="14" t="s">
        <v>49</v>
      </c>
      <c r="B16" s="18">
        <v>4170</v>
      </c>
      <c r="C16" s="11">
        <v>24180</v>
      </c>
      <c r="D16" s="11">
        <v>5500</v>
      </c>
      <c r="E16" s="11">
        <v>3600</v>
      </c>
      <c r="F16" s="11">
        <v>3650</v>
      </c>
      <c r="G16" s="11">
        <v>10400</v>
      </c>
      <c r="H16" s="11">
        <v>1650</v>
      </c>
      <c r="I16" s="11"/>
      <c r="J16" s="11"/>
      <c r="K16" s="11"/>
      <c r="L16" s="11"/>
      <c r="M16" s="11">
        <v>1178</v>
      </c>
      <c r="N16" s="11"/>
      <c r="O16" s="5">
        <f t="shared" si="0"/>
        <v>39358</v>
      </c>
      <c r="P16" s="5">
        <f t="shared" si="0"/>
        <v>10800</v>
      </c>
    </row>
    <row r="17" spans="1:16" ht="12.75">
      <c r="A17" s="17" t="s">
        <v>50</v>
      </c>
      <c r="B17" s="18">
        <v>4210</v>
      </c>
      <c r="C17" s="11">
        <v>87500</v>
      </c>
      <c r="D17" s="11">
        <v>42193</v>
      </c>
      <c r="E17" s="11">
        <v>89388</v>
      </c>
      <c r="F17" s="11">
        <v>39290</v>
      </c>
      <c r="G17" s="11">
        <v>70554</v>
      </c>
      <c r="H17" s="11">
        <v>67240</v>
      </c>
      <c r="I17" s="11">
        <v>184834</v>
      </c>
      <c r="J17" s="11">
        <v>48876</v>
      </c>
      <c r="K17" s="11">
        <v>86000</v>
      </c>
      <c r="L17" s="11">
        <v>11131</v>
      </c>
      <c r="M17" s="11">
        <v>10500</v>
      </c>
      <c r="N17" s="11">
        <v>1400</v>
      </c>
      <c r="O17" s="5">
        <f t="shared" si="0"/>
        <v>528776</v>
      </c>
      <c r="P17" s="5">
        <f t="shared" si="0"/>
        <v>210130</v>
      </c>
    </row>
    <row r="18" spans="1:16" ht="25.5">
      <c r="A18" s="14" t="s">
        <v>51</v>
      </c>
      <c r="B18" s="18">
        <v>4240</v>
      </c>
      <c r="C18" s="11">
        <v>50000</v>
      </c>
      <c r="D18" s="11">
        <v>33000</v>
      </c>
      <c r="E18" s="11">
        <v>65200</v>
      </c>
      <c r="F18" s="11">
        <v>13800</v>
      </c>
      <c r="G18" s="11">
        <v>84760</v>
      </c>
      <c r="H18" s="11">
        <v>24450</v>
      </c>
      <c r="I18" s="11">
        <v>63500</v>
      </c>
      <c r="J18" s="11">
        <v>1500</v>
      </c>
      <c r="K18" s="11">
        <v>6161</v>
      </c>
      <c r="L18" s="11">
        <v>500</v>
      </c>
      <c r="M18" s="11">
        <v>10555</v>
      </c>
      <c r="N18" s="11">
        <v>1100</v>
      </c>
      <c r="O18" s="5">
        <f t="shared" si="0"/>
        <v>280176</v>
      </c>
      <c r="P18" s="5">
        <f t="shared" si="0"/>
        <v>74350</v>
      </c>
    </row>
    <row r="19" spans="1:16" ht="12.75">
      <c r="A19" s="14" t="s">
        <v>52</v>
      </c>
      <c r="B19" s="18">
        <v>4260</v>
      </c>
      <c r="C19" s="11">
        <v>123000</v>
      </c>
      <c r="D19" s="11">
        <v>120000</v>
      </c>
      <c r="E19" s="11">
        <v>133800</v>
      </c>
      <c r="F19" s="11">
        <v>142290</v>
      </c>
      <c r="G19" s="11">
        <v>78260</v>
      </c>
      <c r="H19" s="11">
        <v>45710</v>
      </c>
      <c r="I19" s="11">
        <v>151600</v>
      </c>
      <c r="J19" s="11">
        <v>139092</v>
      </c>
      <c r="K19" s="11">
        <v>70000</v>
      </c>
      <c r="L19" s="11">
        <v>45000</v>
      </c>
      <c r="M19" s="11">
        <v>42200</v>
      </c>
      <c r="N19" s="11">
        <v>6150</v>
      </c>
      <c r="O19" s="5">
        <f t="shared" si="0"/>
        <v>598860</v>
      </c>
      <c r="P19" s="5">
        <f t="shared" si="0"/>
        <v>498242</v>
      </c>
    </row>
    <row r="20" spans="1:16" ht="12.75">
      <c r="A20" s="14" t="s">
        <v>53</v>
      </c>
      <c r="B20" s="18">
        <v>4270</v>
      </c>
      <c r="C20" s="11">
        <v>90503</v>
      </c>
      <c r="D20" s="11">
        <v>68000</v>
      </c>
      <c r="E20" s="11">
        <v>61300</v>
      </c>
      <c r="F20" s="11">
        <v>18700</v>
      </c>
      <c r="G20" s="11">
        <v>96200</v>
      </c>
      <c r="H20" s="11">
        <v>13560</v>
      </c>
      <c r="I20" s="11">
        <v>74373</v>
      </c>
      <c r="J20" s="11">
        <v>8500</v>
      </c>
      <c r="K20" s="11"/>
      <c r="L20" s="11"/>
      <c r="M20" s="11">
        <v>2851</v>
      </c>
      <c r="N20" s="11">
        <v>250</v>
      </c>
      <c r="O20" s="5">
        <f t="shared" si="0"/>
        <v>325227</v>
      </c>
      <c r="P20" s="5">
        <f t="shared" si="0"/>
        <v>109010</v>
      </c>
    </row>
    <row r="21" spans="1:16" ht="12.75">
      <c r="A21" s="14" t="s">
        <v>54</v>
      </c>
      <c r="B21" s="18">
        <v>4280</v>
      </c>
      <c r="C21" s="11">
        <v>6000</v>
      </c>
      <c r="D21" s="11">
        <v>3100</v>
      </c>
      <c r="E21" s="11">
        <v>6400</v>
      </c>
      <c r="F21" s="11">
        <v>3568</v>
      </c>
      <c r="G21" s="11">
        <v>3220</v>
      </c>
      <c r="H21" s="11">
        <v>3020</v>
      </c>
      <c r="I21" s="11">
        <v>8650</v>
      </c>
      <c r="J21" s="11">
        <v>8650</v>
      </c>
      <c r="K21" s="11">
        <v>4500</v>
      </c>
      <c r="L21" s="11">
        <v>500</v>
      </c>
      <c r="M21" s="11">
        <v>1520</v>
      </c>
      <c r="N21" s="11">
        <v>300</v>
      </c>
      <c r="O21" s="5">
        <f t="shared" si="0"/>
        <v>30290</v>
      </c>
      <c r="P21" s="5">
        <f t="shared" si="0"/>
        <v>19138</v>
      </c>
    </row>
    <row r="22" spans="1:16" ht="12.75">
      <c r="A22" s="14" t="s">
        <v>55</v>
      </c>
      <c r="B22" s="18">
        <v>4300</v>
      </c>
      <c r="C22" s="11">
        <v>27512</v>
      </c>
      <c r="D22" s="11">
        <v>12500</v>
      </c>
      <c r="E22" s="11">
        <v>24148</v>
      </c>
      <c r="F22" s="11">
        <v>25680</v>
      </c>
      <c r="G22" s="11">
        <v>46616</v>
      </c>
      <c r="H22" s="11">
        <v>36850</v>
      </c>
      <c r="I22" s="11">
        <v>17420</v>
      </c>
      <c r="J22" s="11">
        <v>36190</v>
      </c>
      <c r="K22" s="11">
        <v>30500</v>
      </c>
      <c r="L22" s="11">
        <v>2800</v>
      </c>
      <c r="M22" s="11">
        <v>5500</v>
      </c>
      <c r="N22" s="11">
        <v>700</v>
      </c>
      <c r="O22" s="5">
        <f t="shared" si="0"/>
        <v>151696</v>
      </c>
      <c r="P22" s="5">
        <f t="shared" si="0"/>
        <v>114720</v>
      </c>
    </row>
    <row r="23" spans="1:16" ht="12.75">
      <c r="A23" s="14" t="s">
        <v>56</v>
      </c>
      <c r="B23" s="18">
        <v>4350</v>
      </c>
      <c r="C23" s="11">
        <v>2500</v>
      </c>
      <c r="D23" s="11">
        <v>1600</v>
      </c>
      <c r="E23" s="11">
        <v>2100</v>
      </c>
      <c r="F23" s="11">
        <v>2100</v>
      </c>
      <c r="G23" s="11">
        <v>1350</v>
      </c>
      <c r="H23" s="11">
        <v>1420</v>
      </c>
      <c r="I23" s="11">
        <v>4188</v>
      </c>
      <c r="J23" s="11">
        <v>1908</v>
      </c>
      <c r="K23" s="11">
        <v>1350</v>
      </c>
      <c r="L23" s="11">
        <v>350</v>
      </c>
      <c r="M23" s="11">
        <v>480</v>
      </c>
      <c r="N23" s="11">
        <v>150</v>
      </c>
      <c r="O23" s="5">
        <f t="shared" si="0"/>
        <v>11968</v>
      </c>
      <c r="P23" s="5">
        <f t="shared" si="0"/>
        <v>7528</v>
      </c>
    </row>
    <row r="24" spans="1:16" ht="25.5">
      <c r="A24" s="14" t="s">
        <v>57</v>
      </c>
      <c r="B24" s="18">
        <v>4360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f t="shared" si="0"/>
        <v>0</v>
      </c>
      <c r="P24" s="5">
        <f t="shared" si="0"/>
        <v>0</v>
      </c>
    </row>
    <row r="25" spans="1:16" ht="25.5">
      <c r="A25" s="14" t="s">
        <v>58</v>
      </c>
      <c r="B25" s="18">
        <v>4370</v>
      </c>
      <c r="C25" s="11">
        <v>3500</v>
      </c>
      <c r="D25" s="11">
        <v>3500</v>
      </c>
      <c r="E25" s="11">
        <v>3500</v>
      </c>
      <c r="F25" s="11">
        <v>5450</v>
      </c>
      <c r="G25" s="11">
        <v>3380</v>
      </c>
      <c r="H25" s="11">
        <v>2660</v>
      </c>
      <c r="I25" s="11">
        <v>12000</v>
      </c>
      <c r="J25" s="11">
        <v>8400</v>
      </c>
      <c r="K25" s="11">
        <v>8200</v>
      </c>
      <c r="L25" s="11">
        <v>3000</v>
      </c>
      <c r="M25" s="11">
        <v>1900</v>
      </c>
      <c r="N25" s="11">
        <v>500</v>
      </c>
      <c r="O25" s="5">
        <f t="shared" si="0"/>
        <v>32480</v>
      </c>
      <c r="P25" s="5">
        <f t="shared" si="0"/>
        <v>23510</v>
      </c>
    </row>
    <row r="26" spans="1:16" ht="25.5">
      <c r="A26" s="14" t="s">
        <v>65</v>
      </c>
      <c r="B26" s="18">
        <v>4390</v>
      </c>
      <c r="C26" s="11"/>
      <c r="D26" s="11"/>
      <c r="E26" s="11"/>
      <c r="F26" s="11"/>
      <c r="G26" s="11"/>
      <c r="H26" s="11"/>
      <c r="I26" s="11">
        <v>2500</v>
      </c>
      <c r="J26" s="11">
        <v>2500</v>
      </c>
      <c r="K26" s="11"/>
      <c r="L26" s="11"/>
      <c r="M26" s="11"/>
      <c r="N26" s="11"/>
      <c r="O26" s="5">
        <f t="shared" si="0"/>
        <v>2500</v>
      </c>
      <c r="P26" s="5">
        <f t="shared" si="0"/>
        <v>2500</v>
      </c>
    </row>
    <row r="27" spans="1:16" ht="13.5" customHeight="1">
      <c r="A27" s="14" t="s">
        <v>59</v>
      </c>
      <c r="B27" s="18">
        <v>4410</v>
      </c>
      <c r="C27" s="11">
        <v>3000</v>
      </c>
      <c r="D27" s="11">
        <v>1600</v>
      </c>
      <c r="E27" s="11">
        <v>1430</v>
      </c>
      <c r="F27" s="11">
        <v>930</v>
      </c>
      <c r="G27" s="11">
        <v>4060</v>
      </c>
      <c r="H27" s="11">
        <v>5880</v>
      </c>
      <c r="I27" s="11">
        <v>4200</v>
      </c>
      <c r="J27" s="11">
        <v>1200</v>
      </c>
      <c r="K27" s="11">
        <v>1500</v>
      </c>
      <c r="L27" s="11">
        <v>500</v>
      </c>
      <c r="M27" s="11"/>
      <c r="N27" s="11"/>
      <c r="O27" s="5">
        <f aca="true" t="shared" si="1" ref="O27:P34">SUM(C27+E27+G27+I27+K27+M27)</f>
        <v>14190</v>
      </c>
      <c r="P27" s="5">
        <f t="shared" si="1"/>
        <v>10110</v>
      </c>
    </row>
    <row r="28" spans="1:16" ht="15" customHeight="1">
      <c r="A28" s="14" t="s">
        <v>64</v>
      </c>
      <c r="B28" s="18">
        <v>4430</v>
      </c>
      <c r="C28" s="11">
        <v>1000</v>
      </c>
      <c r="D28" s="11">
        <v>700</v>
      </c>
      <c r="E28" s="11"/>
      <c r="F28" s="11"/>
      <c r="G28" s="11">
        <v>312</v>
      </c>
      <c r="H28" s="11"/>
      <c r="I28" s="11"/>
      <c r="J28" s="11"/>
      <c r="K28" s="11"/>
      <c r="L28" s="11"/>
      <c r="M28" s="11"/>
      <c r="N28" s="11"/>
      <c r="O28" s="5">
        <f t="shared" si="1"/>
        <v>1312</v>
      </c>
      <c r="P28" s="5">
        <f t="shared" si="1"/>
        <v>700</v>
      </c>
    </row>
    <row r="29" spans="1:16" ht="15.75" customHeight="1">
      <c r="A29" s="14" t="s">
        <v>60</v>
      </c>
      <c r="B29" s="18">
        <v>4440</v>
      </c>
      <c r="C29" s="11">
        <v>101177</v>
      </c>
      <c r="D29" s="11">
        <v>96276</v>
      </c>
      <c r="E29" s="11">
        <v>161676</v>
      </c>
      <c r="F29" s="11">
        <v>168524</v>
      </c>
      <c r="G29" s="11">
        <v>69686</v>
      </c>
      <c r="H29" s="11">
        <v>83682</v>
      </c>
      <c r="I29" s="11">
        <v>184080</v>
      </c>
      <c r="J29" s="11">
        <v>187500</v>
      </c>
      <c r="K29" s="11">
        <v>66914</v>
      </c>
      <c r="L29" s="11">
        <v>69041</v>
      </c>
      <c r="M29" s="11">
        <v>10187</v>
      </c>
      <c r="N29" s="11">
        <v>3026</v>
      </c>
      <c r="O29" s="5">
        <f t="shared" si="1"/>
        <v>593720</v>
      </c>
      <c r="P29" s="5">
        <f t="shared" si="1"/>
        <v>608049</v>
      </c>
    </row>
    <row r="30" spans="1:16" ht="28.5" customHeight="1">
      <c r="A30" s="14" t="s">
        <v>143</v>
      </c>
      <c r="B30" s="18">
        <v>4500</v>
      </c>
      <c r="C30" s="11"/>
      <c r="D30" s="11"/>
      <c r="E30" s="11"/>
      <c r="F30" s="11"/>
      <c r="G30" s="11"/>
      <c r="H30" s="11"/>
      <c r="I30" s="11">
        <v>1876</v>
      </c>
      <c r="J30" s="11">
        <v>2400</v>
      </c>
      <c r="K30" s="11"/>
      <c r="L30" s="11"/>
      <c r="M30" s="11"/>
      <c r="N30" s="11"/>
      <c r="O30" s="5">
        <f t="shared" si="1"/>
        <v>1876</v>
      </c>
      <c r="P30" s="5">
        <f t="shared" si="1"/>
        <v>2400</v>
      </c>
    </row>
    <row r="31" spans="1:16" ht="25.5">
      <c r="A31" s="14" t="s">
        <v>61</v>
      </c>
      <c r="B31" s="18">
        <v>4700</v>
      </c>
      <c r="C31" s="11">
        <v>4000</v>
      </c>
      <c r="D31" s="11">
        <v>3000</v>
      </c>
      <c r="E31" s="11">
        <v>850</v>
      </c>
      <c r="F31" s="11">
        <v>1400</v>
      </c>
      <c r="G31" s="11">
        <v>2190</v>
      </c>
      <c r="H31" s="11">
        <v>2580</v>
      </c>
      <c r="I31" s="11">
        <v>2760</v>
      </c>
      <c r="J31" s="11">
        <v>700</v>
      </c>
      <c r="K31" s="11"/>
      <c r="L31" s="11"/>
      <c r="M31" s="11"/>
      <c r="N31" s="11"/>
      <c r="O31" s="5">
        <f t="shared" si="1"/>
        <v>9800</v>
      </c>
      <c r="P31" s="25">
        <f t="shared" si="1"/>
        <v>7680</v>
      </c>
    </row>
    <row r="32" spans="1:16" ht="25.5">
      <c r="A32" s="14" t="s">
        <v>62</v>
      </c>
      <c r="B32" s="18">
        <v>4740</v>
      </c>
      <c r="C32" s="11">
        <v>2000</v>
      </c>
      <c r="D32" s="11">
        <v>2000</v>
      </c>
      <c r="E32" s="11">
        <v>5235</v>
      </c>
      <c r="F32" s="11">
        <v>2100</v>
      </c>
      <c r="G32" s="11">
        <v>4160</v>
      </c>
      <c r="H32" s="11">
        <v>3410</v>
      </c>
      <c r="I32" s="11">
        <v>5760</v>
      </c>
      <c r="J32" s="11">
        <v>4300</v>
      </c>
      <c r="K32" s="11">
        <v>3500</v>
      </c>
      <c r="L32" s="11"/>
      <c r="M32" s="11">
        <v>500</v>
      </c>
      <c r="N32" s="11">
        <v>150</v>
      </c>
      <c r="O32" s="5">
        <f t="shared" si="1"/>
        <v>21155</v>
      </c>
      <c r="P32" s="25">
        <f t="shared" si="1"/>
        <v>11960</v>
      </c>
    </row>
    <row r="33" spans="1:17" ht="25.5">
      <c r="A33" s="14" t="s">
        <v>63</v>
      </c>
      <c r="B33" s="18">
        <v>4750</v>
      </c>
      <c r="C33" s="11">
        <v>8000</v>
      </c>
      <c r="D33" s="11">
        <v>7100</v>
      </c>
      <c r="E33" s="11">
        <v>28760</v>
      </c>
      <c r="F33" s="11">
        <v>20960</v>
      </c>
      <c r="G33" s="11">
        <v>7280</v>
      </c>
      <c r="H33" s="11">
        <v>9070</v>
      </c>
      <c r="I33" s="11">
        <v>7645</v>
      </c>
      <c r="J33" s="11">
        <v>4900</v>
      </c>
      <c r="K33" s="11">
        <v>15000</v>
      </c>
      <c r="L33" s="11"/>
      <c r="M33" s="11"/>
      <c r="N33" s="11"/>
      <c r="O33" s="5">
        <f t="shared" si="1"/>
        <v>66685</v>
      </c>
      <c r="P33" s="5">
        <f t="shared" si="1"/>
        <v>42030</v>
      </c>
      <c r="Q33" s="20"/>
    </row>
    <row r="34" spans="1:17" ht="14.25" customHeight="1">
      <c r="A34" s="189" t="s">
        <v>142</v>
      </c>
      <c r="B34" s="193">
        <v>6060</v>
      </c>
      <c r="C34" s="11">
        <v>6500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1"/>
        <v>6500</v>
      </c>
      <c r="P34" s="5"/>
      <c r="Q34" s="20"/>
    </row>
    <row r="35" spans="1:16" ht="19.5" customHeight="1">
      <c r="A35" s="270" t="s">
        <v>79</v>
      </c>
      <c r="B35" s="271"/>
      <c r="C35" s="19">
        <f>SUM(C11:C34)</f>
        <v>2734216</v>
      </c>
      <c r="D35" s="19">
        <f aca="true" t="shared" si="2" ref="D35:P35">SUM(D11:D33)</f>
        <v>2598072</v>
      </c>
      <c r="E35" s="19">
        <f>SUM(E11:E34)</f>
        <v>3932981</v>
      </c>
      <c r="F35" s="19">
        <f t="shared" si="2"/>
        <v>4159290</v>
      </c>
      <c r="G35" s="19">
        <f>SUM(G11:G34)</f>
        <v>2238431</v>
      </c>
      <c r="H35" s="19">
        <f t="shared" si="2"/>
        <v>2206301</v>
      </c>
      <c r="I35" s="19">
        <f>SUM(I11:I34)</f>
        <v>4813712</v>
      </c>
      <c r="J35" s="19">
        <f t="shared" si="2"/>
        <v>4761940</v>
      </c>
      <c r="K35" s="19">
        <f>SUM(K11:K34)</f>
        <v>1577245</v>
      </c>
      <c r="L35" s="19">
        <f t="shared" si="2"/>
        <v>1421377</v>
      </c>
      <c r="M35" s="19">
        <f>SUM(M11:M34)</f>
        <v>402831</v>
      </c>
      <c r="N35" s="19">
        <f t="shared" si="2"/>
        <v>81505</v>
      </c>
      <c r="O35" s="19">
        <f>SUM(O11:O34)</f>
        <v>15699416</v>
      </c>
      <c r="P35" s="19">
        <f t="shared" si="2"/>
        <v>15228485</v>
      </c>
    </row>
    <row r="36" spans="4:8" ht="12.75">
      <c r="D36" s="216"/>
      <c r="F36" s="216"/>
      <c r="H36" s="216"/>
    </row>
    <row r="37" spans="4:5" ht="12.75">
      <c r="D37" s="216"/>
      <c r="E37" s="216"/>
    </row>
  </sheetData>
  <mergeCells count="16">
    <mergeCell ref="M9:N9"/>
    <mergeCell ref="N1:P1"/>
    <mergeCell ref="N2:P2"/>
    <mergeCell ref="N3:P3"/>
    <mergeCell ref="N4:P4"/>
    <mergeCell ref="O9:P9"/>
    <mergeCell ref="A6:P6"/>
    <mergeCell ref="A7:P7"/>
    <mergeCell ref="A9:A10"/>
    <mergeCell ref="A35:B35"/>
    <mergeCell ref="B9:B10"/>
    <mergeCell ref="K9:L9"/>
    <mergeCell ref="C9:D9"/>
    <mergeCell ref="E9:F9"/>
    <mergeCell ref="G9:H9"/>
    <mergeCell ref="I9:J9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2009-11-12T13:21:29Z</cp:lastPrinted>
  <dcterms:created xsi:type="dcterms:W3CDTF">2007-10-05T10:22:00Z</dcterms:created>
  <dcterms:modified xsi:type="dcterms:W3CDTF">2009-11-12T13:37:37Z</dcterms:modified>
  <cp:category/>
  <cp:version/>
  <cp:contentType/>
  <cp:contentStatus/>
</cp:coreProperties>
</file>