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880" tabRatio="921" activeTab="0"/>
  </bookViews>
  <sheets>
    <sheet name="Załącznik Nr 2 - wydatki" sheetId="1" r:id="rId1"/>
  </sheets>
  <definedNames>
    <definedName name="_xlnm.Print_Titles" localSheetId="0">'Załącznik Nr 2 - wydatki'!$11:$11</definedName>
    <definedName name="Z_96819E60_FBD2_11D7_9137_0001020BE0E4_.wvu.PrintTitles" localSheetId="0" hidden="1">'Załącznik Nr 2 - wydatki'!$10:$10</definedName>
  </definedNames>
  <calcPr fullCalcOnLoad="1"/>
</workbook>
</file>

<file path=xl/sharedStrings.xml><?xml version="1.0" encoding="utf-8"?>
<sst xmlns="http://schemas.openxmlformats.org/spreadsheetml/2006/main" count="468" uniqueCount="308">
  <si>
    <t>Wydatki inwestycyjne jednostek budżetowych-modernizacja stadionu przy ul. Zjazd</t>
  </si>
  <si>
    <t>92116</t>
  </si>
  <si>
    <t>Zespoły do spraw orzekania o niepełnosprawności</t>
  </si>
  <si>
    <t>Odsetki i dyskonto od krajowych skarbowych papierów wartościowych oraz krajowych pożyczek i  kredytów</t>
  </si>
  <si>
    <t>Różne opłaty i składki / za nabyte grunty na cele wieczyste/</t>
  </si>
  <si>
    <t>Nagrody i wydatki osobowe niezaliczone do wynagrodzeń</t>
  </si>
  <si>
    <t>Wydatki osobowe niezaliczone do wynagrodzeń</t>
  </si>
  <si>
    <t>Zadania w zakresie kultury fizycznej i sportu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</si>
  <si>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</si>
  <si>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</si>
  <si>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</si>
  <si>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</si>
  <si>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</si>
  <si>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</si>
  <si>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</si>
  <si>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</si>
  <si>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</si>
  <si>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</si>
  <si>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</si>
  <si>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>01005</t>
  </si>
  <si>
    <t xml:space="preserve">Dotacja   podmiotowa z  budżetu  dla  niepublicznej  jednostki systemu oświaty </t>
  </si>
  <si>
    <t>75075</t>
  </si>
  <si>
    <t>Promocja jednostek samorządu terytorialnego</t>
  </si>
  <si>
    <t>Dotacja celowa zbudżetu na finansowanie lub dofinansowanie zadań zleconych do realizacji stowarzyszeniom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</si>
  <si>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</si>
  <si>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</si>
  <si>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</si>
  <si>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</si>
  <si>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</si>
  <si>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</si>
  <si>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</si>
  <si>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</si>
  <si>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</si>
  <si>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</si>
  <si>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</si>
  <si>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</si>
  <si>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</si>
  <si>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</si>
  <si>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</si>
  <si>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</si>
  <si>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</si>
  <si>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</si>
  <si>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</si>
  <si>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</si>
  <si>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</si>
  <si>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</si>
  <si>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</si>
  <si>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</si>
  <si>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</si>
  <si>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</si>
  <si>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</si>
  <si>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</si>
  <si>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</si>
  <si>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</si>
  <si>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</si>
  <si>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</si>
  <si>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</si>
  <si>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</si>
  <si>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</si>
  <si>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</si>
  <si>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</si>
  <si>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</si>
  <si>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</si>
  <si>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</si>
  <si>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</si>
  <si>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</si>
  <si>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</si>
  <si>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</si>
  <si>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</si>
  <si>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</si>
  <si>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</si>
  <si>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</si>
  <si>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</si>
  <si>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Inwestycje zgłaszane do Funduszy Strukturalnych / wykupy,dokumentacja/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</si>
  <si>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</si>
  <si>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</si>
  <si>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</si>
  <si>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</si>
  <si>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</si>
  <si>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</si>
  <si>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</si>
  <si>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>Komisje poborowe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</si>
  <si>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</si>
  <si>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</si>
  <si>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</si>
  <si>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</si>
  <si>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Obrona cywilna</t>
  </si>
  <si>
    <t>Straż Miejska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</si>
  <si>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</si>
  <si>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</si>
  <si>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</si>
  <si>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</si>
  <si>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</si>
  <si>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</si>
  <si>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</si>
  <si>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</si>
  <si>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</si>
  <si>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</si>
  <si>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</si>
  <si>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Dodatki mieszkaniowe</t>
  </si>
  <si>
    <t>85321</t>
  </si>
  <si>
    <t>Edukacyjna opieka wychowawcza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</si>
  <si>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</si>
  <si>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</si>
  <si>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</si>
  <si>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</si>
  <si>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</si>
  <si>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</si>
  <si>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</si>
  <si>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</si>
  <si>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</si>
  <si>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</si>
  <si>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</si>
  <si>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</si>
  <si>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</si>
  <si>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</si>
  <si>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</si>
  <si>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</si>
  <si>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</si>
  <si>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</si>
  <si>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</si>
  <si>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</si>
  <si>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</si>
  <si>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</si>
  <si>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</si>
  <si>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</si>
  <si>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</si>
  <si>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>Kultura fizyczna i sport</t>
  </si>
  <si>
    <t xml:space="preserve"> - Dofinansowanie innych zadań  zleconych</t>
  </si>
  <si>
    <t xml:space="preserve">     R a z e m</t>
  </si>
  <si>
    <t>Nagrody o charakterze szczególnym niezaliczane do wynagrodzeń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</si>
  <si>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</si>
  <si>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</si>
  <si>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</si>
  <si>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</si>
  <si>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</si>
  <si>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</si>
  <si>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</si>
  <si>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</si>
  <si>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Różne opłaty i składki - obowiązek wnoszenia opłat za odprowadzenie wód opadowych do rzek</t>
  </si>
  <si>
    <t>85212</t>
  </si>
  <si>
    <t>Odpisy na ZFŚS</t>
  </si>
  <si>
    <t xml:space="preserve"> - Dzieci przebywające w plac.opiekuńczo  wychowawczych</t>
  </si>
  <si>
    <t xml:space="preserve"> - Dzieci i młodzież w szkołach i plac.szkolno-wychowawczych</t>
  </si>
  <si>
    <t>Świadczenia społeczne UM</t>
  </si>
  <si>
    <t>Podróże służbowe zagraniczne</t>
  </si>
  <si>
    <t>Schroniska dla zwierząt</t>
  </si>
  <si>
    <t>Różne jednostki obsługi gospodarki mieszkaniowej</t>
  </si>
  <si>
    <t>Urzędy gmin  / miast i miast na prawach powiatu /</t>
  </si>
  <si>
    <t>Licea ogólnokształcące</t>
  </si>
  <si>
    <t>Licea profilowane</t>
  </si>
  <si>
    <t>Teatry dramatyczne i lalkowe</t>
  </si>
  <si>
    <t>Wpłaty gmin na rzecz izb rolniczych w wysokości 2% uzyskanych wpływów z podatku rolnego</t>
  </si>
  <si>
    <t>Pozostałe podatki na rzecz budżetów jednostek samorządu terytorialnego</t>
  </si>
  <si>
    <t>Podatek od towarów i usług VAT</t>
  </si>
  <si>
    <t>Prace geodezyjno - urządzeniowe na potrzeby rolnictwa</t>
  </si>
  <si>
    <t>Koszty postępowania sądowego i prokuratorskiego / koszty egzekucji komorniczej /</t>
  </si>
  <si>
    <t>Wynagrodzenia bezosobowe</t>
  </si>
  <si>
    <t xml:space="preserve">Rezerwy </t>
  </si>
  <si>
    <t>Szkolnictwo wyższe</t>
  </si>
  <si>
    <t>Zakup usług dostępu do sieci Internet</t>
  </si>
  <si>
    <t>Wynagrodzenia bezosoboewe</t>
  </si>
  <si>
    <t>Wydatki osobowe niezaliczane do wynagrodzeń</t>
  </si>
  <si>
    <t xml:space="preserve">Podatek od towarów i usług (VAT) </t>
  </si>
  <si>
    <t>Stypendia dla uczniów</t>
  </si>
  <si>
    <t xml:space="preserve"> Zakup usług pozostałych - Zespół Muzyki Dawnej przy SP 7</t>
  </si>
  <si>
    <t>Dotacja podmiotowa z budżetu dla samorządowej instytucji kultury</t>
  </si>
  <si>
    <t xml:space="preserve">Podróże służbowe  krajowe     </t>
  </si>
  <si>
    <t>Zakup usług medycznych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</si>
  <si>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</si>
  <si>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</si>
  <si>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</si>
  <si>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</si>
  <si>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</si>
  <si>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</si>
  <si>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Wynagrodzenie bezoosbowe</t>
  </si>
  <si>
    <t>Kary i odszkodowania wypłacane na rzecz osób prawnych i innych jednostek organizacyjnych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</si>
  <si>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</si>
  <si>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</si>
  <si>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</si>
  <si>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</si>
  <si>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Przedszkola</t>
  </si>
  <si>
    <t>Pomoc społeczna</t>
  </si>
  <si>
    <t>85201</t>
  </si>
  <si>
    <t>85213</t>
  </si>
  <si>
    <t>85215</t>
  </si>
  <si>
    <t xml:space="preserve">Pozostałe zadania w zakresie polityki społecznej </t>
  </si>
  <si>
    <t>Budowa zespołu terenowych obiektów sportowo-rekreacyjnych na os. Konstytucji 3 Maja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</si>
  <si>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</si>
  <si>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</si>
  <si>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UM</t>
  </si>
  <si>
    <t>85415</t>
  </si>
  <si>
    <t xml:space="preserve">Zakup usług pozostałych  </t>
  </si>
  <si>
    <t>Różne opłaty i składki - ubezpieczenie majątku komunalnego</t>
  </si>
  <si>
    <t>Opłaty z tyt. zakupu usług telekominik. telefonii komórkowej</t>
  </si>
  <si>
    <t>Opłaty z tyt. zakupu usług telekominik.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</si>
  <si>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</si>
  <si>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</si>
  <si>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</si>
  <si>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</si>
  <si>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Koszty postępowania sądowego iprokuratorskiego</t>
  </si>
  <si>
    <t>Nagrody o charakterze szczególnym niezaliczane do wynagr.</t>
  </si>
  <si>
    <t>Zakup usług obejmujących tłumaczenia</t>
  </si>
  <si>
    <t>Zakup usług obejmujących wykonanie ekspertyz,analiz i opinii</t>
  </si>
  <si>
    <t>Zakup usług telekomunik telefonii stacjonarnej</t>
  </si>
  <si>
    <t>Zakup materiałów papierniczych do sprzętu drukarskiego</t>
  </si>
  <si>
    <t>Zakup akcesoriów komputerowych</t>
  </si>
  <si>
    <t>Odpisy na Z.F.Ś.S-gmina</t>
  </si>
  <si>
    <t>Odpisy na ZFŚS-powiat</t>
  </si>
  <si>
    <t xml:space="preserve"> - wykupy gruntów</t>
  </si>
  <si>
    <t xml:space="preserve"> - utylizacja padłych zwierząt</t>
  </si>
  <si>
    <t>Zakup usług obejmujących opracowanie ekspertyz analiz i opinii</t>
  </si>
  <si>
    <t>Budowa II etapu ul. Szosa Zambrowska</t>
  </si>
  <si>
    <t>Zakup usług remontowych (malowanie pomieszczen ratusza-18 000zł)</t>
  </si>
  <si>
    <t>Rozbudowa i modernizacja sysemu transportowego Łomży i okolic-II etap</t>
  </si>
  <si>
    <t>Usprawnienia drogowych połączeń regionalnych w granicach Łomży-ul. Piłsudskiego (od ul. Szosa Zambrowska do ul. Poznańskiej), Al.. Legionów (od ul. Piłsudskiego do granic miasta i Spokojna (od obecnego zakonczenia do ul. Pilsudskiego)</t>
  </si>
  <si>
    <t>Modernizacja ul. Długiej</t>
  </si>
  <si>
    <t>Wyd.na zakupy inw.jedn.budż.-wyposażenia urzędu</t>
  </si>
  <si>
    <t>Centra kultury i sztuki</t>
  </si>
  <si>
    <t>92113</t>
  </si>
  <si>
    <t>Opracowanie dokumentacji Łomżyńskiego Centrum Kultury</t>
  </si>
  <si>
    <t>Budowa pływalni miejskiej przy ul. Kardynała Stefana Wyszyńskiego</t>
  </si>
  <si>
    <t>Modernizacja i rozbudowa pływalni przy SP 10</t>
  </si>
  <si>
    <t>Dotacje celowe z budżetu na finansowanie lub dofinansowanie prac remontowych i konserwatorskich obiektów zabytkowych przekazane jednostkom niezaliczanym do sektora finansów publicznych</t>
  </si>
  <si>
    <t>Dotacja   podmiotowa z  budżetu  dla  niepublicznej  jednostki systemu oświaty</t>
  </si>
  <si>
    <t xml:space="preserve">     rezerwa celowa na zarządzanie kryzysowe</t>
  </si>
  <si>
    <t>Opłaty za administrowanie i czynsze za budynki, lokale i pomieszczenia garażowe</t>
  </si>
  <si>
    <t>Tereny sportowo-rekreacyjne nad Narwią (dokumentacja, wykupy gruntów)</t>
  </si>
  <si>
    <t>Monitoring miasta</t>
  </si>
  <si>
    <t>Budowa systemu gospodarki odpadami komunalnymi dla miasta Łomży i okolicznych gmin</t>
  </si>
  <si>
    <t>Przebudowę Sali widowiskowej przy PUW ul. Nowa 2 w Łomży na potrzeby ŁOK</t>
  </si>
  <si>
    <t>Modernizacja i adaptacja zabytkowego budynku Muzeum Północno-Mazowieckiego w Łomży</t>
  </si>
  <si>
    <t>Budowa Grodziska Łomżyńskiego</t>
  </si>
  <si>
    <t>3020</t>
  </si>
  <si>
    <t>Zakup  usług  pozostałych / w  tym opłata za opinie biegłego                                                                     - 15 000 złotych /</t>
  </si>
  <si>
    <t xml:space="preserve">   -promocja miasta 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</si>
  <si>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</si>
  <si>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fin. publ.</t>
  </si>
  <si>
    <t>Dotacje celowe z budżetu na finansowanie lub dofinanowanie kosztów realizacji inwestycji i zakupów inwestycyjnych zakładów budżetowych, w tym: koparko-ładowarka,samochód,ciągnik,drobny sprzęt</t>
  </si>
  <si>
    <t>Dotacja celowa z budżetu na finansowanie lub dofinansowanie zadań zleconych do realizacji stowarzyszeniom - pomoc rzeczowa osobom ubogim</t>
  </si>
  <si>
    <t xml:space="preserve">Dotacje celowe przekazane dla powiatu na zadania bieżące realizowane na podstawie porozumień między jednostkami samorządu terytorialnego-umowa na prowadzenie PZGiK </t>
  </si>
  <si>
    <t>80395</t>
  </si>
  <si>
    <t>Pozostała działalnośc</t>
  </si>
  <si>
    <t>budow.</t>
  </si>
  <si>
    <t>Zakup usług telekomunik. telefonii stacjonarnej</t>
  </si>
  <si>
    <t>Dotacja z budżetu dla funduszu celowego</t>
  </si>
  <si>
    <t xml:space="preserve"> - dofinansowanie sportu kwalifikowanego</t>
  </si>
  <si>
    <t>Stypendia różne - wybitne osiągnięcia sportowe</t>
  </si>
  <si>
    <t>Dotacja celowa z budżetu na finansowanie lub dofinansowanie zadań zleconych do realizacji fundacjom</t>
  </si>
  <si>
    <t>Modernizacja i remont budynku przy ul. Rybaki na potrzeby Wielofunkcyjnej Placówki Opiekuńczo - Wychowawczej</t>
  </si>
  <si>
    <t>Zwrot dotacji wykorzystanych niezgodnie z przeznaczeniem lub pobranych w nadmiernej wysokości</t>
  </si>
  <si>
    <t>Podatek osobowy od osób prawnych</t>
  </si>
  <si>
    <t>Dotacja podmiotowa z budżetu dla jednostek nie zaliczanych do sektora finansów publiczych - stowarzyszenia</t>
  </si>
  <si>
    <t xml:space="preserve"> - fundusz alimentacyjny</t>
  </si>
  <si>
    <t xml:space="preserve"> - świadczenia rodzinne</t>
  </si>
  <si>
    <t>Zakup usług pozostałych-utrzymanie stadionu MPGKiM</t>
  </si>
  <si>
    <t>Zakup usług pozostałych-utrzymanie lodowiska</t>
  </si>
  <si>
    <t>Odsetki i dyskonto od krajowych skarbowych papierów wartościowych oraz krajowych pożyczek i  kredytów planow.</t>
  </si>
  <si>
    <t>92604</t>
  </si>
  <si>
    <t>Instytucje kultury fizycznej</t>
  </si>
  <si>
    <t>Modernizacja ul. Staffa (kontynuacja z 2007r.)</t>
  </si>
  <si>
    <t>Budowa ul. Kazańskiej</t>
  </si>
  <si>
    <t>Budowa ul. Wallenroda i Pana Tadeusza - I etap</t>
  </si>
  <si>
    <t>Budowa ul. Polnej i Stszica - opracownaie dokumentacji</t>
  </si>
  <si>
    <t>Modernizacja bazy MPGKiM przy ul. Poznańskiej</t>
  </si>
  <si>
    <t>I LO - Klimatyzacja auli oraz remont sali gimnastycznej</t>
  </si>
  <si>
    <t>I LO - opracowanie PT boiska  sportowego</t>
  </si>
  <si>
    <t>Budowa boiska sportowego dla ZSE</t>
  </si>
  <si>
    <t>Opracowanie PT boiska sportowego dla ZST ul. Rybaki</t>
  </si>
  <si>
    <t>Budowa boiska wielofunkcyjnego przy ZSW</t>
  </si>
  <si>
    <t>Opracowanie PT boiska sportowego dla zZSM</t>
  </si>
  <si>
    <t>Budowa boiska wielofuncyknego przy ZPOW</t>
  </si>
  <si>
    <t>Dokumentacja na przebudowę koryta rzeki Łomżyczki wraz z urządzeniami regulacyjnymi i budowlanymi</t>
  </si>
  <si>
    <t>Zakup instrumentów dla Łomżyńskiej Orkiestry Kameralnej</t>
  </si>
  <si>
    <t>Zakup samochodu dla Muzeum Północno - Zazowieckiego</t>
  </si>
  <si>
    <t>Remont budynku zabytkowego przy ul. Krzywe Koło po Muzeum</t>
  </si>
  <si>
    <t>Remont budynku hotelowego przy stadionie</t>
  </si>
  <si>
    <t>Dotacja celowa z budżetu dla pozostałych jednostek zaliczanych do sektora finansów publicznych - PWSIiP</t>
  </si>
  <si>
    <t xml:space="preserve"> - Stowarzyszenie Sam.Polskich Euroregionu Niemen</t>
  </si>
  <si>
    <t xml:space="preserve">     rezerwa celowa - na zadania zgłoszone do funduszy strukturalnych</t>
  </si>
  <si>
    <t>Przebudowa ul. Grobla Jednaczewska</t>
  </si>
  <si>
    <t>Budowa sięgaczy ul. Strzelców Kurpiowskich, ul. Cichej, ul. Prostej, ul. Radosnej, ul. Piaskowej, ul. Towarowej</t>
  </si>
  <si>
    <t>Budowa ul. Łąkowej</t>
  </si>
  <si>
    <t>Dotacja podmiotowa z budżetu dla samorządowej instytucji kultury (w wykonaniu za 2008r. śr. wł.-941 887zł)</t>
  </si>
  <si>
    <t>Dotacja podmiotowa z budżetu dla samorządowej instytucji kultury (w wykonaniu za 2008r. śr. wł.-887 000zł)</t>
  </si>
  <si>
    <t>Dotacja podmiotowa z budżetu dla samorządowej instytucji kultury (w wykonaniu za 2008r. śr. wł.-1 240 600zł)</t>
  </si>
  <si>
    <t>Dotacja podmiotowa z budżetu dla samorządowej instytucji kultury (w wykonaniu za 2008r. śr. wł.-1 026 970zł)</t>
  </si>
  <si>
    <t>Świadczenia rodzinne, zaliczka alimentacyjna oraz składki na ubezpieczenia emerytalne i rentowe z ubezpieczenia społecznego.</t>
  </si>
  <si>
    <t>Składki na ubezpieczenie zdrowotne opłacane  za osoby pobierajce niektóre świadczenia z pomocy społecznej, niektóre świadczenia rodzinne oraz za osoby uczestniczące w zajęciach w centrum integracji społecznej</t>
  </si>
  <si>
    <t>Plan wydatków  budżetu  miasta  Łomży  -  2009 rok</t>
  </si>
  <si>
    <t>Załącznik Nr 2</t>
  </si>
  <si>
    <t>Prezydenta Miasta Łomża</t>
  </si>
  <si>
    <t xml:space="preserve">Plan na 2009r                 </t>
  </si>
  <si>
    <t>80146</t>
  </si>
  <si>
    <t>Dokształcanie i doskonalenie nauczycieli</t>
  </si>
  <si>
    <t>85446</t>
  </si>
  <si>
    <t>Prezydent Miasta</t>
  </si>
  <si>
    <t>mgr inż. Jerzy Brzeziński</t>
  </si>
  <si>
    <t>Modernizacja i termomodernizacja budynku SP 2, 4 i 9</t>
  </si>
  <si>
    <t>Wirtualna Łomża-infrastruktura rozwiązań społeczeństwa informacyjnego w mieście Łomża i okolicach</t>
  </si>
  <si>
    <t>Inne formy pomocy dla uczniów</t>
  </si>
  <si>
    <t>92601</t>
  </si>
  <si>
    <t>Obiekty sportowe</t>
  </si>
  <si>
    <t>Kompleks sportowy Moje boisko Orlik przy ZSW</t>
  </si>
  <si>
    <t>Budowa ul. Mała Kraska - w ramach porozumienia pomiędzy gminami</t>
  </si>
  <si>
    <t>Budowa boiska przy Bursie Szkolnej (ul. Polna)</t>
  </si>
  <si>
    <t>do Zarządzenia 44/09</t>
  </si>
  <si>
    <t>z dnia 31.03.2009r.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</si>
</sst>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3" fontId="0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3" fontId="0" fillId="5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5" borderId="1" xfId="0" applyFont="1" applyFill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49" fontId="0" fillId="0" borderId="1" xfId="0" applyNumberFormat="1" applyFont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ont="1" applyFill="1" applyBorder="1" applyAlignment="1" applyProtection="1">
      <alignment horizontal="right" vertical="center"/>
      <protection hidden="1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  <protection hidden="1"/>
    </xf>
    <xf numFmtId="0" fontId="0" fillId="3" borderId="1" xfId="0" applyFont="1" applyFill="1" applyBorder="1" applyAlignment="1" applyProtection="1">
      <alignment vertical="center" wrapText="1"/>
      <protection locked="0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0" fillId="5" borderId="1" xfId="0" applyFont="1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3" fontId="0" fillId="0" borderId="1" xfId="0" applyNumberFormat="1" applyFont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wrapText="1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3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457"/>
  <sheetViews>
    <sheetView tabSelected="1" zoomScale="75" zoomScaleNormal="75" workbookViewId="0" topLeftCell="A1">
      <selection activeCell="F450" sqref="F450"/>
    </sheetView>
  </sheetViews>
  <sheetFormatPr defaultColWidth="9.00390625" defaultRowHeight="12.75"/>
  <cols>
    <col min="1" max="1" width="8.00390625" style="0" customWidth="1"/>
    <col min="2" max="2" width="11.625" style="0" customWidth="1"/>
    <col min="3" max="3" width="56.00390625" style="0" customWidth="1"/>
    <col min="4" max="4" width="8.875" style="0" customWidth="1"/>
    <col min="5" max="5" width="17.625" style="0" customWidth="1"/>
    <col min="6" max="6" width="15.75390625" style="0" customWidth="1"/>
    <col min="7" max="7" width="17.125" style="0" customWidth="1"/>
  </cols>
  <sheetData>
    <row r="1" spans="1:5" ht="12.75">
      <c r="A1" s="2"/>
      <c r="B1" s="2"/>
      <c r="C1" s="2"/>
      <c r="D1" s="93" t="s">
        <v>290</v>
      </c>
      <c r="E1" s="93"/>
    </row>
    <row r="2" spans="1:5" ht="12.75">
      <c r="A2" s="2"/>
      <c r="B2" s="2"/>
      <c r="C2" s="2"/>
      <c r="D2" s="93" t="s">
        <v>306</v>
      </c>
      <c r="E2" s="93"/>
    </row>
    <row r="3" spans="1:5" ht="12.75">
      <c r="A3" s="2"/>
      <c r="B3" s="2"/>
      <c r="C3" s="2"/>
      <c r="D3" s="93" t="s">
        <v>291</v>
      </c>
      <c r="E3" s="93"/>
    </row>
    <row r="4" spans="1:5" ht="12.75">
      <c r="A4" s="2"/>
      <c r="B4" s="2"/>
      <c r="C4" s="2"/>
      <c r="D4" s="93" t="s">
        <v>307</v>
      </c>
      <c r="E4" s="93"/>
    </row>
    <row r="5" spans="1:5" ht="12.75">
      <c r="A5" s="2"/>
      <c r="B5" s="2"/>
      <c r="C5" s="2"/>
      <c r="D5" s="2"/>
      <c r="E5" s="4"/>
    </row>
    <row r="6" spans="1:5" ht="20.25" customHeight="1">
      <c r="A6" s="92" t="s">
        <v>289</v>
      </c>
      <c r="B6" s="92"/>
      <c r="C6" s="92"/>
      <c r="D6" s="92"/>
      <c r="E6" s="92"/>
    </row>
    <row r="7" spans="1:5" ht="12.75">
      <c r="A7" s="2"/>
      <c r="B7" s="2"/>
      <c r="C7" s="2"/>
      <c r="D7" s="2"/>
      <c r="E7" s="3"/>
    </row>
    <row r="8" spans="1:5" ht="13.5" customHeight="1">
      <c r="A8" s="97" t="s">
        <v>24</v>
      </c>
      <c r="B8" s="97" t="s">
        <v>25</v>
      </c>
      <c r="C8" s="97" t="s">
        <v>26</v>
      </c>
      <c r="D8" s="97" t="s">
        <v>27</v>
      </c>
      <c r="E8" s="95" t="s">
        <v>292</v>
      </c>
    </row>
    <row r="9" spans="1:5" ht="13.5" customHeight="1">
      <c r="A9" s="96"/>
      <c r="B9" s="96"/>
      <c r="C9" s="96"/>
      <c r="D9" s="96"/>
      <c r="E9" s="96"/>
    </row>
    <row r="10" spans="1:5" ht="29.25" customHeight="1">
      <c r="A10" s="96"/>
      <c r="B10" s="96"/>
      <c r="C10" s="96"/>
      <c r="D10" s="96"/>
      <c r="E10" s="96"/>
    </row>
    <row r="11" spans="1:5" ht="14.25" customHeight="1">
      <c r="A11" s="73"/>
      <c r="B11" s="73">
        <v>2</v>
      </c>
      <c r="C11" s="74">
        <v>3</v>
      </c>
      <c r="D11" s="73">
        <v>4</v>
      </c>
      <c r="E11" s="74">
        <v>6</v>
      </c>
    </row>
    <row r="12" spans="1:5" ht="12.75">
      <c r="A12" s="55" t="s">
        <v>28</v>
      </c>
      <c r="B12" s="32"/>
      <c r="C12" s="56" t="s">
        <v>29</v>
      </c>
      <c r="D12" s="32"/>
      <c r="E12" s="27">
        <f>SUM(E13+E15)</f>
        <v>255000</v>
      </c>
    </row>
    <row r="13" spans="1:5" ht="12.75">
      <c r="A13" s="44"/>
      <c r="B13" s="11" t="s">
        <v>41</v>
      </c>
      <c r="C13" s="12" t="s">
        <v>135</v>
      </c>
      <c r="D13" s="13"/>
      <c r="E13" s="54">
        <f>SUM(E14)</f>
        <v>3000</v>
      </c>
    </row>
    <row r="14" spans="1:5" ht="25.5">
      <c r="A14" s="44"/>
      <c r="B14" s="14"/>
      <c r="C14" s="15" t="s">
        <v>152</v>
      </c>
      <c r="D14" s="16">
        <v>2850</v>
      </c>
      <c r="E14" s="66">
        <v>3000</v>
      </c>
    </row>
    <row r="15" spans="1:5" ht="12.75">
      <c r="A15" s="44"/>
      <c r="B15" s="17" t="s">
        <v>19</v>
      </c>
      <c r="C15" s="12" t="s">
        <v>155</v>
      </c>
      <c r="D15" s="13"/>
      <c r="E15" s="18">
        <f>SUM(E16:E16)</f>
        <v>252000</v>
      </c>
    </row>
    <row r="16" spans="1:5" ht="24" customHeight="1">
      <c r="A16" s="44"/>
      <c r="B16" s="14"/>
      <c r="C16" s="19" t="s">
        <v>153</v>
      </c>
      <c r="D16" s="16">
        <v>4500</v>
      </c>
      <c r="E16" s="66">
        <v>252000</v>
      </c>
    </row>
    <row r="17" spans="1:5" ht="12.75">
      <c r="A17" s="55" t="s">
        <v>43</v>
      </c>
      <c r="B17" s="55"/>
      <c r="C17" s="56" t="s">
        <v>44</v>
      </c>
      <c r="D17" s="32"/>
      <c r="E17" s="57">
        <f>SUM(E18)</f>
        <v>500</v>
      </c>
    </row>
    <row r="18" spans="1:5" ht="12.75">
      <c r="A18" s="9"/>
      <c r="B18" s="11" t="s">
        <v>45</v>
      </c>
      <c r="C18" s="58" t="s">
        <v>46</v>
      </c>
      <c r="D18" s="13"/>
      <c r="E18" s="54">
        <f>SUM(E19)</f>
        <v>500</v>
      </c>
    </row>
    <row r="19" spans="1:5" ht="12.75">
      <c r="A19" s="44"/>
      <c r="B19" s="14"/>
      <c r="C19" s="19" t="s">
        <v>36</v>
      </c>
      <c r="D19" s="9">
        <v>4300</v>
      </c>
      <c r="E19" s="66">
        <v>500</v>
      </c>
    </row>
    <row r="20" spans="1:5" ht="12.75">
      <c r="A20" s="32">
        <v>600</v>
      </c>
      <c r="B20" s="55"/>
      <c r="C20" s="56" t="s">
        <v>47</v>
      </c>
      <c r="D20" s="32"/>
      <c r="E20" s="57">
        <f>SUM(E21+E24+E38)</f>
        <v>31807969</v>
      </c>
    </row>
    <row r="21" spans="1:5" ht="12.75">
      <c r="A21" s="9"/>
      <c r="B21" s="11">
        <v>60004</v>
      </c>
      <c r="C21" s="58" t="s">
        <v>48</v>
      </c>
      <c r="D21" s="13"/>
      <c r="E21" s="18">
        <f>SUM(E22:E23)</f>
        <v>8195258</v>
      </c>
    </row>
    <row r="22" spans="1:5" ht="12.75">
      <c r="A22" s="44"/>
      <c r="B22" s="14"/>
      <c r="C22" s="19" t="s">
        <v>133</v>
      </c>
      <c r="D22" s="9">
        <v>2650</v>
      </c>
      <c r="E22" s="66">
        <v>3695258</v>
      </c>
    </row>
    <row r="23" spans="1:5" ht="25.5">
      <c r="A23" s="44"/>
      <c r="B23" s="14"/>
      <c r="C23" s="19" t="s">
        <v>214</v>
      </c>
      <c r="D23" s="16">
        <v>6050</v>
      </c>
      <c r="E23" s="66">
        <v>4500000</v>
      </c>
    </row>
    <row r="24" spans="1:5" ht="12.75">
      <c r="A24" s="9"/>
      <c r="B24" s="11">
        <v>60015</v>
      </c>
      <c r="C24" s="58" t="s">
        <v>50</v>
      </c>
      <c r="D24" s="13"/>
      <c r="E24" s="18">
        <f>SUM(E25:E37)-E25</f>
        <v>13420102</v>
      </c>
    </row>
    <row r="25" spans="1:5" ht="12.75">
      <c r="A25" s="44"/>
      <c r="B25" s="14"/>
      <c r="C25" s="19" t="s">
        <v>51</v>
      </c>
      <c r="D25" s="20">
        <v>4300</v>
      </c>
      <c r="E25" s="59">
        <f>SUM(E26:E29)</f>
        <v>2270000</v>
      </c>
    </row>
    <row r="26" spans="1:5" ht="12.75">
      <c r="A26" s="44"/>
      <c r="B26" s="14"/>
      <c r="C26" s="19" t="s">
        <v>52</v>
      </c>
      <c r="D26" s="9"/>
      <c r="E26" s="66">
        <v>1500000</v>
      </c>
    </row>
    <row r="27" spans="1:5" ht="12.75">
      <c r="A27" s="44"/>
      <c r="B27" s="14"/>
      <c r="C27" s="19" t="s">
        <v>53</v>
      </c>
      <c r="D27" s="9"/>
      <c r="E27" s="66">
        <v>450000</v>
      </c>
    </row>
    <row r="28" spans="1:5" ht="12.75">
      <c r="A28" s="44"/>
      <c r="B28" s="14"/>
      <c r="C28" s="19" t="s">
        <v>54</v>
      </c>
      <c r="D28" s="9"/>
      <c r="E28" s="66">
        <v>250000</v>
      </c>
    </row>
    <row r="29" spans="1:5" ht="12.75">
      <c r="A29" s="44"/>
      <c r="B29" s="14"/>
      <c r="C29" s="19" t="s">
        <v>55</v>
      </c>
      <c r="D29" s="9"/>
      <c r="E29" s="66">
        <v>70000</v>
      </c>
    </row>
    <row r="30" spans="1:5" ht="15.75" customHeight="1">
      <c r="A30" s="44"/>
      <c r="B30" s="14"/>
      <c r="C30" s="19" t="s">
        <v>56</v>
      </c>
      <c r="D30" s="9">
        <v>4260</v>
      </c>
      <c r="E30" s="66">
        <v>60000</v>
      </c>
    </row>
    <row r="31" spans="1:5" ht="15.75" customHeight="1">
      <c r="A31" s="44"/>
      <c r="B31" s="14"/>
      <c r="C31" s="19" t="s">
        <v>157</v>
      </c>
      <c r="D31" s="9">
        <v>4170</v>
      </c>
      <c r="E31" s="66">
        <v>30000</v>
      </c>
    </row>
    <row r="32" spans="1:5" ht="15.75" customHeight="1">
      <c r="A32" s="44"/>
      <c r="B32" s="14"/>
      <c r="C32" s="19" t="s">
        <v>35</v>
      </c>
      <c r="D32" s="9">
        <v>4270</v>
      </c>
      <c r="E32" s="66">
        <v>800000</v>
      </c>
    </row>
    <row r="33" spans="1:5" ht="26.25" customHeight="1">
      <c r="A33" s="44"/>
      <c r="B33" s="14"/>
      <c r="C33" s="19" t="s">
        <v>211</v>
      </c>
      <c r="D33" s="9">
        <v>4390</v>
      </c>
      <c r="E33" s="66">
        <v>20000</v>
      </c>
    </row>
    <row r="34" spans="1:5" ht="12.75">
      <c r="A34" s="44"/>
      <c r="B34" s="14"/>
      <c r="C34" s="15" t="s">
        <v>212</v>
      </c>
      <c r="D34" s="9">
        <v>6050</v>
      </c>
      <c r="E34" s="66">
        <v>3500000</v>
      </c>
    </row>
    <row r="35" spans="1:5" ht="25.5">
      <c r="A35" s="44"/>
      <c r="B35" s="14"/>
      <c r="C35" s="15" t="s">
        <v>73</v>
      </c>
      <c r="D35" s="9">
        <v>6050</v>
      </c>
      <c r="E35" s="66">
        <v>600000</v>
      </c>
    </row>
    <row r="36" spans="1:5" ht="12.75">
      <c r="A36" s="44"/>
      <c r="B36" s="14"/>
      <c r="C36" s="15" t="s">
        <v>280</v>
      </c>
      <c r="D36" s="9">
        <v>6050</v>
      </c>
      <c r="E36" s="66">
        <v>3025102</v>
      </c>
    </row>
    <row r="37" spans="1:5" ht="63.75">
      <c r="A37" s="44"/>
      <c r="B37" s="14"/>
      <c r="C37" s="15" t="s">
        <v>215</v>
      </c>
      <c r="D37" s="9">
        <v>6050</v>
      </c>
      <c r="E37" s="66">
        <v>3115000</v>
      </c>
    </row>
    <row r="38" spans="1:5" ht="17.25" customHeight="1">
      <c r="A38" s="9"/>
      <c r="B38" s="11">
        <v>60016</v>
      </c>
      <c r="C38" s="58" t="s">
        <v>57</v>
      </c>
      <c r="D38" s="13"/>
      <c r="E38" s="18">
        <f>SUM(E39:E54)-E39-E43</f>
        <v>10192609</v>
      </c>
    </row>
    <row r="39" spans="1:5" ht="12.75">
      <c r="A39" s="75"/>
      <c r="B39" s="21"/>
      <c r="C39" s="19" t="s">
        <v>36</v>
      </c>
      <c r="D39" s="22">
        <v>4300</v>
      </c>
      <c r="E39" s="59">
        <f>SUM(E40:E42)</f>
        <v>1516311</v>
      </c>
    </row>
    <row r="40" spans="1:5" ht="12.75">
      <c r="A40" s="44"/>
      <c r="B40" s="14"/>
      <c r="C40" s="19" t="s">
        <v>58</v>
      </c>
      <c r="D40" s="9"/>
      <c r="E40" s="66">
        <v>936311</v>
      </c>
    </row>
    <row r="41" spans="1:5" ht="12.75">
      <c r="A41" s="44"/>
      <c r="B41" s="14"/>
      <c r="C41" s="19" t="s">
        <v>53</v>
      </c>
      <c r="D41" s="9"/>
      <c r="E41" s="66">
        <v>500000</v>
      </c>
    </row>
    <row r="42" spans="1:5" ht="12.75">
      <c r="A42" s="44"/>
      <c r="B42" s="14"/>
      <c r="C42" s="19" t="s">
        <v>54</v>
      </c>
      <c r="D42" s="9"/>
      <c r="E42" s="66">
        <v>80000</v>
      </c>
    </row>
    <row r="43" spans="1:5" ht="12.75">
      <c r="A43" s="44"/>
      <c r="B43" s="14"/>
      <c r="C43" s="19" t="s">
        <v>49</v>
      </c>
      <c r="D43" s="22">
        <v>6050</v>
      </c>
      <c r="E43" s="59">
        <f>SUM(E44:E51)</f>
        <v>8231898</v>
      </c>
    </row>
    <row r="44" spans="1:5" ht="25.5" customHeight="1">
      <c r="A44" s="76"/>
      <c r="B44" s="14"/>
      <c r="C44" s="19" t="s">
        <v>13</v>
      </c>
      <c r="D44" s="9"/>
      <c r="E44" s="67">
        <v>275600</v>
      </c>
    </row>
    <row r="45" spans="1:5" ht="12.75">
      <c r="A45" s="76"/>
      <c r="B45" s="14"/>
      <c r="C45" s="19" t="s">
        <v>216</v>
      </c>
      <c r="D45" s="9"/>
      <c r="E45" s="67">
        <v>800000</v>
      </c>
    </row>
    <row r="46" spans="1:5" ht="12.75">
      <c r="A46" s="76"/>
      <c r="B46" s="14"/>
      <c r="C46" s="19" t="s">
        <v>260</v>
      </c>
      <c r="D46" s="9"/>
      <c r="E46" s="67">
        <v>1300000</v>
      </c>
    </row>
    <row r="47" spans="1:5" ht="12.75" customHeight="1">
      <c r="A47" s="76"/>
      <c r="B47" s="14"/>
      <c r="C47" s="19" t="s">
        <v>261</v>
      </c>
      <c r="D47" s="9"/>
      <c r="E47" s="67">
        <v>1000000</v>
      </c>
    </row>
    <row r="48" spans="1:5" ht="25.5">
      <c r="A48" s="76"/>
      <c r="B48" s="14"/>
      <c r="C48" s="19" t="s">
        <v>281</v>
      </c>
      <c r="D48" s="9"/>
      <c r="E48" s="67">
        <v>1040000</v>
      </c>
    </row>
    <row r="49" spans="1:5" ht="15" customHeight="1">
      <c r="A49" s="76"/>
      <c r="B49" s="14"/>
      <c r="C49" s="19" t="s">
        <v>282</v>
      </c>
      <c r="D49" s="9"/>
      <c r="E49" s="67">
        <v>1366298</v>
      </c>
    </row>
    <row r="50" spans="1:5" ht="12.75">
      <c r="A50" s="76"/>
      <c r="B50" s="14"/>
      <c r="C50" s="19" t="s">
        <v>262</v>
      </c>
      <c r="D50" s="9"/>
      <c r="E50" s="67">
        <v>2400000</v>
      </c>
    </row>
    <row r="51" spans="1:5" ht="12.75">
      <c r="A51" s="76"/>
      <c r="B51" s="14"/>
      <c r="C51" s="19" t="s">
        <v>263</v>
      </c>
      <c r="D51" s="9"/>
      <c r="E51" s="67">
        <v>50000</v>
      </c>
    </row>
    <row r="52" spans="1:5" ht="25.5">
      <c r="A52" s="76"/>
      <c r="B52" s="14"/>
      <c r="C52" s="19" t="s">
        <v>304</v>
      </c>
      <c r="D52" s="9">
        <v>6300</v>
      </c>
      <c r="E52" s="67">
        <v>24400</v>
      </c>
    </row>
    <row r="53" spans="1:5" ht="12.75">
      <c r="A53" s="76"/>
      <c r="B53" s="14"/>
      <c r="C53" s="19" t="s">
        <v>35</v>
      </c>
      <c r="D53" s="9">
        <v>4270</v>
      </c>
      <c r="E53" s="66">
        <v>360000</v>
      </c>
    </row>
    <row r="54" spans="1:5" ht="25.5">
      <c r="A54" s="44"/>
      <c r="B54" s="14"/>
      <c r="C54" s="19" t="s">
        <v>139</v>
      </c>
      <c r="D54" s="9">
        <v>4430</v>
      </c>
      <c r="E54" s="66">
        <v>60000</v>
      </c>
    </row>
    <row r="55" spans="1:5" ht="18.75" customHeight="1">
      <c r="A55" s="32">
        <v>630</v>
      </c>
      <c r="B55" s="55"/>
      <c r="C55" s="56" t="s">
        <v>59</v>
      </c>
      <c r="D55" s="32"/>
      <c r="E55" s="57">
        <f>SUM(E56)</f>
        <v>671100</v>
      </c>
    </row>
    <row r="56" spans="1:5" ht="18" customHeight="1">
      <c r="A56" s="9"/>
      <c r="B56" s="11">
        <v>63003</v>
      </c>
      <c r="C56" s="58" t="s">
        <v>60</v>
      </c>
      <c r="D56" s="13"/>
      <c r="E56" s="54">
        <f>SUM(E57:E58)</f>
        <v>671100</v>
      </c>
    </row>
    <row r="57" spans="1:5" ht="25.5">
      <c r="A57" s="44"/>
      <c r="B57" s="14"/>
      <c r="C57" s="19" t="s">
        <v>180</v>
      </c>
      <c r="D57" s="9">
        <v>2820</v>
      </c>
      <c r="E57" s="66">
        <v>71100</v>
      </c>
    </row>
    <row r="58" spans="1:5" ht="25.5">
      <c r="A58" s="44"/>
      <c r="B58" s="14"/>
      <c r="C58" s="19" t="s">
        <v>227</v>
      </c>
      <c r="D58" s="9">
        <v>6050</v>
      </c>
      <c r="E58" s="66">
        <v>600000</v>
      </c>
    </row>
    <row r="59" spans="1:5" ht="12.75">
      <c r="A59" s="32">
        <v>700</v>
      </c>
      <c r="B59" s="55"/>
      <c r="C59" s="56" t="s">
        <v>61</v>
      </c>
      <c r="D59" s="32"/>
      <c r="E59" s="57">
        <f>SUM(E60+E64)</f>
        <v>3500900</v>
      </c>
    </row>
    <row r="60" spans="1:5" ht="12.75">
      <c r="A60" s="9"/>
      <c r="B60" s="11">
        <v>70004</v>
      </c>
      <c r="C60" s="58" t="s">
        <v>147</v>
      </c>
      <c r="D60" s="13"/>
      <c r="E60" s="54">
        <f>SUM(E61:E63)</f>
        <v>1839000</v>
      </c>
    </row>
    <row r="61" spans="1:5" ht="12.75">
      <c r="A61" s="44"/>
      <c r="B61" s="14"/>
      <c r="C61" s="19" t="s">
        <v>133</v>
      </c>
      <c r="D61" s="9">
        <v>2650</v>
      </c>
      <c r="E61" s="66">
        <v>1019000</v>
      </c>
    </row>
    <row r="62" spans="1:5" ht="12.75">
      <c r="A62" s="44"/>
      <c r="B62" s="14"/>
      <c r="C62" s="19" t="s">
        <v>264</v>
      </c>
      <c r="D62" s="9">
        <v>6210</v>
      </c>
      <c r="E62" s="66">
        <v>220000</v>
      </c>
    </row>
    <row r="63" spans="1:5" ht="51">
      <c r="A63" s="44"/>
      <c r="B63" s="14"/>
      <c r="C63" s="19" t="s">
        <v>238</v>
      </c>
      <c r="D63" s="9">
        <v>6210</v>
      </c>
      <c r="E63" s="66">
        <v>600000</v>
      </c>
    </row>
    <row r="64" spans="1:5" ht="12.75">
      <c r="A64" s="9"/>
      <c r="B64" s="11">
        <v>70005</v>
      </c>
      <c r="C64" s="58" t="s">
        <v>62</v>
      </c>
      <c r="D64" s="13"/>
      <c r="E64" s="18">
        <f>SUM(E65:E70)-E65</f>
        <v>1661900</v>
      </c>
    </row>
    <row r="65" spans="1:5" ht="12.75">
      <c r="A65" s="75"/>
      <c r="B65" s="21"/>
      <c r="C65" s="19" t="s">
        <v>169</v>
      </c>
      <c r="D65" s="22">
        <v>4300</v>
      </c>
      <c r="E65" s="23">
        <f>SUM(E66:E66)</f>
        <v>1030000</v>
      </c>
    </row>
    <row r="66" spans="1:5" ht="12.75">
      <c r="A66" s="44"/>
      <c r="B66" s="14"/>
      <c r="C66" s="19" t="s">
        <v>209</v>
      </c>
      <c r="D66" s="9"/>
      <c r="E66" s="66">
        <v>1030000</v>
      </c>
    </row>
    <row r="67" spans="1:5" ht="13.5" customHeight="1">
      <c r="A67" s="44"/>
      <c r="B67" s="14"/>
      <c r="C67" s="19" t="s">
        <v>4</v>
      </c>
      <c r="D67" s="9">
        <v>4430</v>
      </c>
      <c r="E67" s="66">
        <v>1900</v>
      </c>
    </row>
    <row r="68" spans="1:5" ht="12.75">
      <c r="A68" s="44"/>
      <c r="B68" s="14"/>
      <c r="C68" s="19" t="s">
        <v>175</v>
      </c>
      <c r="D68" s="9">
        <v>4170</v>
      </c>
      <c r="E68" s="66">
        <v>370000</v>
      </c>
    </row>
    <row r="69" spans="1:5" ht="12.75">
      <c r="A69" s="44"/>
      <c r="B69" s="14"/>
      <c r="C69" s="19" t="s">
        <v>34</v>
      </c>
      <c r="D69" s="9">
        <v>4260</v>
      </c>
      <c r="E69" s="66">
        <v>10000</v>
      </c>
    </row>
    <row r="70" spans="1:5" ht="12.75">
      <c r="A70" s="44"/>
      <c r="B70" s="14"/>
      <c r="C70" s="19" t="s">
        <v>188</v>
      </c>
      <c r="D70" s="9">
        <v>4610</v>
      </c>
      <c r="E70" s="66">
        <v>250000</v>
      </c>
    </row>
    <row r="71" spans="1:5" ht="12.75">
      <c r="A71" s="32">
        <v>710</v>
      </c>
      <c r="B71" s="55"/>
      <c r="C71" s="56" t="s">
        <v>64</v>
      </c>
      <c r="D71" s="32"/>
      <c r="E71" s="57">
        <f>SUM(E72+E75+E77+E80+E97)</f>
        <v>695159</v>
      </c>
    </row>
    <row r="72" spans="1:5" ht="12.75">
      <c r="A72" s="9"/>
      <c r="B72" s="11">
        <v>71004</v>
      </c>
      <c r="C72" s="58" t="s">
        <v>65</v>
      </c>
      <c r="D72" s="13"/>
      <c r="E72" s="54">
        <f>SUM(E73:E74)</f>
        <v>200000</v>
      </c>
    </row>
    <row r="73" spans="1:5" ht="12.75">
      <c r="A73" s="44"/>
      <c r="B73" s="14" t="s">
        <v>243</v>
      </c>
      <c r="C73" s="19" t="s">
        <v>36</v>
      </c>
      <c r="D73" s="9">
        <v>4300</v>
      </c>
      <c r="E73" s="66">
        <v>110000</v>
      </c>
    </row>
    <row r="74" spans="1:5" ht="12.75">
      <c r="A74" s="44"/>
      <c r="B74" s="14"/>
      <c r="C74" s="19" t="s">
        <v>175</v>
      </c>
      <c r="D74" s="9">
        <v>4170</v>
      </c>
      <c r="E74" s="66">
        <v>90000</v>
      </c>
    </row>
    <row r="75" spans="1:5" ht="12.75">
      <c r="A75" s="9"/>
      <c r="B75" s="11">
        <v>71013</v>
      </c>
      <c r="C75" s="58" t="s">
        <v>67</v>
      </c>
      <c r="D75" s="13"/>
      <c r="E75" s="54">
        <f>SUM(E76)</f>
        <v>90000</v>
      </c>
    </row>
    <row r="76" spans="1:5" ht="12.75">
      <c r="A76" s="44"/>
      <c r="B76" s="14"/>
      <c r="C76" s="19" t="s">
        <v>36</v>
      </c>
      <c r="D76" s="9">
        <v>4300</v>
      </c>
      <c r="E76" s="66">
        <v>90000</v>
      </c>
    </row>
    <row r="77" spans="1:5" ht="18" customHeight="1">
      <c r="A77" s="9"/>
      <c r="B77" s="11">
        <v>71014</v>
      </c>
      <c r="C77" s="58" t="s">
        <v>68</v>
      </c>
      <c r="D77" s="13"/>
      <c r="E77" s="54">
        <f>SUM(E78:E79)</f>
        <v>126159</v>
      </c>
    </row>
    <row r="78" spans="1:5" ht="12.75">
      <c r="A78" s="44"/>
      <c r="B78" s="14"/>
      <c r="C78" s="19" t="s">
        <v>69</v>
      </c>
      <c r="D78" s="9">
        <v>4300</v>
      </c>
      <c r="E78" s="66">
        <v>20000</v>
      </c>
    </row>
    <row r="79" spans="1:5" ht="38.25">
      <c r="A79" s="44"/>
      <c r="B79" s="14"/>
      <c r="C79" s="24" t="s">
        <v>240</v>
      </c>
      <c r="D79" s="9">
        <v>2320</v>
      </c>
      <c r="E79" s="66">
        <v>106159</v>
      </c>
    </row>
    <row r="80" spans="1:5" ht="18" customHeight="1">
      <c r="A80" s="9"/>
      <c r="B80" s="11">
        <v>71015</v>
      </c>
      <c r="C80" s="58" t="s">
        <v>70</v>
      </c>
      <c r="D80" s="13"/>
      <c r="E80" s="54">
        <f>SUM(E81:E96)</f>
        <v>269000</v>
      </c>
    </row>
    <row r="81" spans="1:5" ht="12.75">
      <c r="A81" s="44"/>
      <c r="B81" s="14"/>
      <c r="C81" s="19" t="s">
        <v>30</v>
      </c>
      <c r="D81" s="9">
        <v>4010</v>
      </c>
      <c r="E81" s="67">
        <v>65400</v>
      </c>
    </row>
    <row r="82" spans="1:5" ht="12.75">
      <c r="A82" s="44"/>
      <c r="B82" s="14"/>
      <c r="C82" s="19" t="s">
        <v>71</v>
      </c>
      <c r="D82" s="9">
        <v>4020</v>
      </c>
      <c r="E82" s="67">
        <v>129500</v>
      </c>
    </row>
    <row r="83" spans="1:5" ht="12.75">
      <c r="A83" s="44"/>
      <c r="B83" s="14"/>
      <c r="C83" s="19" t="s">
        <v>14</v>
      </c>
      <c r="D83" s="9">
        <v>4040</v>
      </c>
      <c r="E83" s="67">
        <v>16302</v>
      </c>
    </row>
    <row r="84" spans="1:5" ht="12.75">
      <c r="A84" s="44"/>
      <c r="B84" s="14"/>
      <c r="C84" s="19" t="s">
        <v>32</v>
      </c>
      <c r="D84" s="9">
        <v>4110</v>
      </c>
      <c r="E84" s="67">
        <v>38143</v>
      </c>
    </row>
    <row r="85" spans="1:5" ht="12.75">
      <c r="A85" s="44"/>
      <c r="B85" s="14"/>
      <c r="C85" s="19" t="s">
        <v>76</v>
      </c>
      <c r="D85" s="9">
        <v>4120</v>
      </c>
      <c r="E85" s="67">
        <v>5175</v>
      </c>
    </row>
    <row r="86" spans="1:5" ht="12.75">
      <c r="A86" s="44"/>
      <c r="B86" s="14"/>
      <c r="C86" s="19" t="s">
        <v>63</v>
      </c>
      <c r="D86" s="9">
        <v>4210</v>
      </c>
      <c r="E86" s="67">
        <v>2000</v>
      </c>
    </row>
    <row r="87" spans="1:5" ht="12.75">
      <c r="A87" s="44"/>
      <c r="B87" s="14"/>
      <c r="C87" s="19" t="s">
        <v>36</v>
      </c>
      <c r="D87" s="9">
        <v>4300</v>
      </c>
      <c r="E87" s="67">
        <v>1350</v>
      </c>
    </row>
    <row r="88" spans="1:5" ht="12.75">
      <c r="A88" s="44"/>
      <c r="B88" s="14"/>
      <c r="C88" s="19" t="s">
        <v>37</v>
      </c>
      <c r="D88" s="9">
        <v>4410</v>
      </c>
      <c r="E88" s="67">
        <v>500</v>
      </c>
    </row>
    <row r="89" spans="1:5" ht="12.75">
      <c r="A89" s="44"/>
      <c r="B89" s="14"/>
      <c r="C89" s="19" t="s">
        <v>39</v>
      </c>
      <c r="D89" s="9">
        <v>4440</v>
      </c>
      <c r="E89" s="67">
        <v>5850</v>
      </c>
    </row>
    <row r="90" spans="1:5" ht="12.75">
      <c r="A90" s="44"/>
      <c r="B90" s="14"/>
      <c r="C90" s="19" t="s">
        <v>38</v>
      </c>
      <c r="D90" s="9">
        <v>4430</v>
      </c>
      <c r="E90" s="67">
        <v>1100</v>
      </c>
    </row>
    <row r="91" spans="1:5" ht="12.75">
      <c r="A91" s="44"/>
      <c r="B91" s="14"/>
      <c r="C91" s="19" t="s">
        <v>194</v>
      </c>
      <c r="D91" s="9">
        <v>4360</v>
      </c>
      <c r="E91" s="67">
        <v>1200</v>
      </c>
    </row>
    <row r="92" spans="1:5" ht="25.5">
      <c r="A92" s="44"/>
      <c r="B92" s="14"/>
      <c r="C92" s="19" t="s">
        <v>196</v>
      </c>
      <c r="D92" s="9">
        <v>4700</v>
      </c>
      <c r="E92" s="67">
        <v>600</v>
      </c>
    </row>
    <row r="93" spans="1:5" ht="12.75">
      <c r="A93" s="44"/>
      <c r="B93" s="14"/>
      <c r="C93" s="19" t="s">
        <v>198</v>
      </c>
      <c r="D93" s="9">
        <v>4750</v>
      </c>
      <c r="E93" s="67">
        <v>1000</v>
      </c>
    </row>
    <row r="94" spans="1:5" ht="25.5">
      <c r="A94" s="44"/>
      <c r="B94" s="14"/>
      <c r="C94" s="19" t="s">
        <v>197</v>
      </c>
      <c r="D94" s="9">
        <v>4740</v>
      </c>
      <c r="E94" s="67">
        <v>500</v>
      </c>
    </row>
    <row r="95" spans="1:5" ht="12.75">
      <c r="A95" s="44"/>
      <c r="B95" s="14"/>
      <c r="C95" s="19" t="s">
        <v>168</v>
      </c>
      <c r="D95" s="9">
        <v>4280</v>
      </c>
      <c r="E95" s="67">
        <v>280</v>
      </c>
    </row>
    <row r="96" spans="1:5" ht="15.75" customHeight="1">
      <c r="A96" s="44"/>
      <c r="B96" s="14"/>
      <c r="C96" s="25" t="s">
        <v>162</v>
      </c>
      <c r="D96" s="26" t="s">
        <v>233</v>
      </c>
      <c r="E96" s="67">
        <v>100</v>
      </c>
    </row>
    <row r="97" spans="1:5" ht="12.75">
      <c r="A97" s="44"/>
      <c r="B97" s="17" t="s">
        <v>177</v>
      </c>
      <c r="C97" s="12" t="s">
        <v>178</v>
      </c>
      <c r="D97" s="13"/>
      <c r="E97" s="54">
        <f>SUM(E98)</f>
        <v>10000</v>
      </c>
    </row>
    <row r="98" spans="1:5" ht="12.75" customHeight="1">
      <c r="A98" s="44"/>
      <c r="B98" s="14"/>
      <c r="C98" s="19" t="s">
        <v>35</v>
      </c>
      <c r="D98" s="9">
        <v>4270</v>
      </c>
      <c r="E98" s="66">
        <v>10000</v>
      </c>
    </row>
    <row r="99" spans="1:5" ht="21" customHeight="1">
      <c r="A99" s="32">
        <v>750</v>
      </c>
      <c r="B99" s="55"/>
      <c r="C99" s="56" t="s">
        <v>74</v>
      </c>
      <c r="D99" s="32"/>
      <c r="E99" s="27">
        <f>SUM(E100+E114+E129+E136+E164+E172+E184)</f>
        <v>16842475</v>
      </c>
    </row>
    <row r="100" spans="1:5" ht="12.75">
      <c r="A100" s="9"/>
      <c r="B100" s="11">
        <v>75011</v>
      </c>
      <c r="C100" s="58" t="s">
        <v>75</v>
      </c>
      <c r="D100" s="13"/>
      <c r="E100" s="54">
        <f>SUM(E101:E113)</f>
        <v>1321554</v>
      </c>
    </row>
    <row r="101" spans="1:5" ht="12.75">
      <c r="A101" s="44"/>
      <c r="B101" s="14"/>
      <c r="C101" s="19" t="s">
        <v>6</v>
      </c>
      <c r="D101" s="9">
        <v>3020</v>
      </c>
      <c r="E101" s="66">
        <v>554</v>
      </c>
    </row>
    <row r="102" spans="1:5" ht="12.75">
      <c r="A102" s="44"/>
      <c r="B102" s="14"/>
      <c r="C102" s="19" t="s">
        <v>30</v>
      </c>
      <c r="D102" s="9">
        <v>4010</v>
      </c>
      <c r="E102" s="66">
        <v>982061</v>
      </c>
    </row>
    <row r="103" spans="1:5" ht="12.75">
      <c r="A103" s="44"/>
      <c r="B103" s="14"/>
      <c r="C103" s="19" t="s">
        <v>14</v>
      </c>
      <c r="D103" s="9">
        <v>4040</v>
      </c>
      <c r="E103" s="66">
        <v>65400</v>
      </c>
    </row>
    <row r="104" spans="1:5" ht="12.75">
      <c r="A104" s="44"/>
      <c r="B104" s="14"/>
      <c r="C104" s="19" t="s">
        <v>32</v>
      </c>
      <c r="D104" s="9">
        <v>4110</v>
      </c>
      <c r="E104" s="66">
        <v>141136</v>
      </c>
    </row>
    <row r="105" spans="1:5" ht="12.75">
      <c r="A105" s="44"/>
      <c r="B105" s="14"/>
      <c r="C105" s="19" t="s">
        <v>76</v>
      </c>
      <c r="D105" s="9">
        <v>4120</v>
      </c>
      <c r="E105" s="66">
        <v>22763</v>
      </c>
    </row>
    <row r="106" spans="1:5" ht="12.75">
      <c r="A106" s="77"/>
      <c r="B106" s="14"/>
      <c r="C106" s="19" t="s">
        <v>33</v>
      </c>
      <c r="D106" s="9">
        <v>4210</v>
      </c>
      <c r="E106" s="66">
        <v>23255</v>
      </c>
    </row>
    <row r="107" spans="1:5" ht="12.75">
      <c r="A107" s="77"/>
      <c r="B107" s="14"/>
      <c r="C107" s="19" t="s">
        <v>36</v>
      </c>
      <c r="D107" s="9">
        <v>4300</v>
      </c>
      <c r="E107" s="66">
        <v>42572</v>
      </c>
    </row>
    <row r="108" spans="1:5" ht="12.75">
      <c r="A108" s="77"/>
      <c r="B108" s="14"/>
      <c r="C108" s="19" t="s">
        <v>37</v>
      </c>
      <c r="D108" s="9">
        <v>4410</v>
      </c>
      <c r="E108" s="66">
        <v>2875</v>
      </c>
    </row>
    <row r="109" spans="1:5" ht="12.75">
      <c r="A109" s="44"/>
      <c r="B109" s="14"/>
      <c r="C109" s="19" t="s">
        <v>39</v>
      </c>
      <c r="D109" s="9">
        <v>4440</v>
      </c>
      <c r="E109" s="66">
        <v>16792</v>
      </c>
    </row>
    <row r="110" spans="1:5" ht="25.5">
      <c r="A110" s="77"/>
      <c r="B110" s="14"/>
      <c r="C110" s="19" t="s">
        <v>196</v>
      </c>
      <c r="D110" s="9">
        <v>4700</v>
      </c>
      <c r="E110" s="66">
        <v>9158</v>
      </c>
    </row>
    <row r="111" spans="1:5" ht="12.75">
      <c r="A111" s="77"/>
      <c r="B111" s="14"/>
      <c r="C111" s="19" t="s">
        <v>195</v>
      </c>
      <c r="D111" s="9">
        <v>4370</v>
      </c>
      <c r="E111" s="66">
        <v>3154</v>
      </c>
    </row>
    <row r="112" spans="1:5" ht="12.75">
      <c r="A112" s="77"/>
      <c r="B112" s="14"/>
      <c r="C112" s="19" t="s">
        <v>35</v>
      </c>
      <c r="D112" s="9">
        <v>4270</v>
      </c>
      <c r="E112" s="66">
        <v>10290</v>
      </c>
    </row>
    <row r="113" spans="1:5" ht="12.75">
      <c r="A113" s="77"/>
      <c r="B113" s="14"/>
      <c r="C113" s="19" t="s">
        <v>198</v>
      </c>
      <c r="D113" s="9">
        <v>4750</v>
      </c>
      <c r="E113" s="66">
        <v>1544</v>
      </c>
    </row>
    <row r="114" spans="1:5" ht="12.75">
      <c r="A114" s="9"/>
      <c r="B114" s="11">
        <v>75020</v>
      </c>
      <c r="C114" s="58" t="s">
        <v>78</v>
      </c>
      <c r="D114" s="13"/>
      <c r="E114" s="54">
        <f>SUM(E115:E128)</f>
        <v>2878032</v>
      </c>
    </row>
    <row r="115" spans="1:5" ht="12.75">
      <c r="A115" s="44"/>
      <c r="B115" s="14"/>
      <c r="C115" s="19" t="s">
        <v>30</v>
      </c>
      <c r="D115" s="9">
        <v>4010</v>
      </c>
      <c r="E115" s="67">
        <v>936097</v>
      </c>
    </row>
    <row r="116" spans="1:5" ht="12.75">
      <c r="A116" s="44"/>
      <c r="B116" s="14"/>
      <c r="C116" s="19" t="s">
        <v>14</v>
      </c>
      <c r="D116" s="9">
        <v>4040</v>
      </c>
      <c r="E116" s="67">
        <v>63400</v>
      </c>
    </row>
    <row r="117" spans="1:5" ht="12.75">
      <c r="A117" s="44"/>
      <c r="B117" s="14"/>
      <c r="C117" s="19" t="s">
        <v>32</v>
      </c>
      <c r="D117" s="9">
        <v>4110</v>
      </c>
      <c r="E117" s="67">
        <v>142140</v>
      </c>
    </row>
    <row r="118" spans="1:5" ht="12.75">
      <c r="A118" s="44"/>
      <c r="B118" s="14"/>
      <c r="C118" s="19" t="s">
        <v>76</v>
      </c>
      <c r="D118" s="9">
        <v>4120</v>
      </c>
      <c r="E118" s="67">
        <v>22928</v>
      </c>
    </row>
    <row r="119" spans="1:5" ht="12.75">
      <c r="A119" s="77"/>
      <c r="B119" s="14"/>
      <c r="C119" s="19" t="s">
        <v>33</v>
      </c>
      <c r="D119" s="9">
        <v>4210</v>
      </c>
      <c r="E119" s="67">
        <v>370000</v>
      </c>
    </row>
    <row r="120" spans="1:5" ht="12.75">
      <c r="A120" s="77"/>
      <c r="B120" s="14"/>
      <c r="C120" s="19" t="s">
        <v>36</v>
      </c>
      <c r="D120" s="9">
        <v>4300</v>
      </c>
      <c r="E120" s="67">
        <v>190000</v>
      </c>
    </row>
    <row r="121" spans="1:5" ht="12.75">
      <c r="A121" s="44"/>
      <c r="B121" s="14"/>
      <c r="C121" s="19" t="s">
        <v>79</v>
      </c>
      <c r="D121" s="9">
        <v>4410</v>
      </c>
      <c r="E121" s="67">
        <v>1219</v>
      </c>
    </row>
    <row r="122" spans="1:5" ht="12.75">
      <c r="A122" s="44"/>
      <c r="B122" s="14"/>
      <c r="C122" s="19" t="s">
        <v>39</v>
      </c>
      <c r="D122" s="9">
        <v>4440</v>
      </c>
      <c r="E122" s="67">
        <v>18658</v>
      </c>
    </row>
    <row r="123" spans="1:5" ht="38.25">
      <c r="A123" s="44"/>
      <c r="B123" s="14"/>
      <c r="C123" s="24" t="s">
        <v>189</v>
      </c>
      <c r="D123" s="9">
        <v>2320</v>
      </c>
      <c r="E123" s="67">
        <v>1109426</v>
      </c>
    </row>
    <row r="124" spans="1:5" ht="25.5">
      <c r="A124" s="44"/>
      <c r="B124" s="14"/>
      <c r="C124" s="19" t="s">
        <v>196</v>
      </c>
      <c r="D124" s="9">
        <v>4700</v>
      </c>
      <c r="E124" s="67">
        <v>11113</v>
      </c>
    </row>
    <row r="125" spans="1:5" ht="25.5">
      <c r="A125" s="44"/>
      <c r="B125" s="14"/>
      <c r="C125" s="19" t="s">
        <v>197</v>
      </c>
      <c r="D125" s="9">
        <v>4740</v>
      </c>
      <c r="E125" s="67">
        <v>2103</v>
      </c>
    </row>
    <row r="126" spans="1:5" ht="12.75">
      <c r="A126" s="44"/>
      <c r="B126" s="14"/>
      <c r="C126" s="19" t="s">
        <v>198</v>
      </c>
      <c r="D126" s="9">
        <v>4750</v>
      </c>
      <c r="E126" s="67">
        <v>7361</v>
      </c>
    </row>
    <row r="127" spans="1:5" ht="12.75">
      <c r="A127" s="44"/>
      <c r="B127" s="14"/>
      <c r="C127" s="19" t="s">
        <v>195</v>
      </c>
      <c r="D127" s="9">
        <v>4370</v>
      </c>
      <c r="E127" s="67">
        <v>3155</v>
      </c>
    </row>
    <row r="128" spans="1:5" ht="12.75">
      <c r="A128" s="44"/>
      <c r="B128" s="14"/>
      <c r="C128" s="19" t="s">
        <v>6</v>
      </c>
      <c r="D128" s="9">
        <v>3020</v>
      </c>
      <c r="E128" s="67">
        <v>432</v>
      </c>
    </row>
    <row r="129" spans="1:5" ht="18" customHeight="1">
      <c r="A129" s="9"/>
      <c r="B129" s="11">
        <v>75022</v>
      </c>
      <c r="C129" s="58" t="s">
        <v>170</v>
      </c>
      <c r="D129" s="13"/>
      <c r="E129" s="54">
        <f>SUM(E130:E135)</f>
        <v>400759</v>
      </c>
    </row>
    <row r="130" spans="1:5" ht="12.75">
      <c r="A130" s="44"/>
      <c r="B130" s="14"/>
      <c r="C130" s="19" t="s">
        <v>66</v>
      </c>
      <c r="D130" s="9">
        <v>3030</v>
      </c>
      <c r="E130" s="67">
        <v>376677</v>
      </c>
    </row>
    <row r="131" spans="1:5" ht="12.75">
      <c r="A131" s="44"/>
      <c r="B131" s="14"/>
      <c r="C131" s="19" t="s">
        <v>33</v>
      </c>
      <c r="D131" s="9">
        <v>4210</v>
      </c>
      <c r="E131" s="67">
        <v>3649</v>
      </c>
    </row>
    <row r="132" spans="1:5" ht="12.75">
      <c r="A132" s="44"/>
      <c r="B132" s="14"/>
      <c r="C132" s="19" t="s">
        <v>36</v>
      </c>
      <c r="D132" s="9">
        <v>4300</v>
      </c>
      <c r="E132" s="67">
        <v>12387</v>
      </c>
    </row>
    <row r="133" spans="1:5" ht="12.75">
      <c r="A133" s="44"/>
      <c r="B133" s="14"/>
      <c r="C133" s="19" t="s">
        <v>157</v>
      </c>
      <c r="D133" s="9">
        <v>4170</v>
      </c>
      <c r="E133" s="67">
        <v>1662</v>
      </c>
    </row>
    <row r="134" spans="1:5" ht="25.5">
      <c r="A134" s="44"/>
      <c r="B134" s="14"/>
      <c r="C134" s="19" t="s">
        <v>196</v>
      </c>
      <c r="D134" s="9">
        <v>4700</v>
      </c>
      <c r="E134" s="67">
        <v>3396</v>
      </c>
    </row>
    <row r="135" spans="1:5" ht="12.75">
      <c r="A135" s="44"/>
      <c r="B135" s="14"/>
      <c r="C135" s="19" t="s">
        <v>79</v>
      </c>
      <c r="D135" s="9">
        <v>4410</v>
      </c>
      <c r="E135" s="67">
        <v>2988</v>
      </c>
    </row>
    <row r="136" spans="1:5" ht="18" customHeight="1">
      <c r="A136" s="9"/>
      <c r="B136" s="11">
        <v>75023</v>
      </c>
      <c r="C136" s="58" t="s">
        <v>148</v>
      </c>
      <c r="D136" s="13"/>
      <c r="E136" s="54">
        <f>SUM(E137:E163)</f>
        <v>11399713</v>
      </c>
    </row>
    <row r="137" spans="1:5" ht="12.75">
      <c r="A137" s="77"/>
      <c r="B137" s="14"/>
      <c r="C137" s="19" t="s">
        <v>6</v>
      </c>
      <c r="D137" s="9">
        <v>3020</v>
      </c>
      <c r="E137" s="67">
        <v>4564</v>
      </c>
    </row>
    <row r="138" spans="1:5" ht="12.75">
      <c r="A138" s="77"/>
      <c r="B138" s="14"/>
      <c r="C138" s="19" t="s">
        <v>30</v>
      </c>
      <c r="D138" s="9">
        <v>4010</v>
      </c>
      <c r="E138" s="67">
        <v>7588413</v>
      </c>
    </row>
    <row r="139" spans="1:5" ht="12.75">
      <c r="A139" s="77"/>
      <c r="B139" s="14"/>
      <c r="C139" s="19" t="s">
        <v>14</v>
      </c>
      <c r="D139" s="9">
        <v>4040</v>
      </c>
      <c r="E139" s="67">
        <v>552190</v>
      </c>
    </row>
    <row r="140" spans="1:5" ht="12.75">
      <c r="A140" s="77"/>
      <c r="B140" s="14"/>
      <c r="C140" s="19" t="s">
        <v>32</v>
      </c>
      <c r="D140" s="9">
        <v>4110</v>
      </c>
      <c r="E140" s="67">
        <v>1182028</v>
      </c>
    </row>
    <row r="141" spans="1:5" ht="12.75">
      <c r="A141" s="77"/>
      <c r="B141" s="14"/>
      <c r="C141" s="19" t="s">
        <v>76</v>
      </c>
      <c r="D141" s="9">
        <v>4120</v>
      </c>
      <c r="E141" s="67">
        <v>190649</v>
      </c>
    </row>
    <row r="142" spans="1:5" ht="12.75">
      <c r="A142" s="77"/>
      <c r="B142" s="14"/>
      <c r="C142" s="19" t="s">
        <v>63</v>
      </c>
      <c r="D142" s="9">
        <v>4210</v>
      </c>
      <c r="E142" s="67">
        <v>240066</v>
      </c>
    </row>
    <row r="143" spans="1:5" ht="13.5" customHeight="1">
      <c r="A143" s="77"/>
      <c r="B143" s="14"/>
      <c r="C143" s="19" t="s">
        <v>34</v>
      </c>
      <c r="D143" s="9">
        <v>4260</v>
      </c>
      <c r="E143" s="67">
        <v>166698</v>
      </c>
    </row>
    <row r="144" spans="1:5" ht="25.5">
      <c r="A144" s="77"/>
      <c r="B144" s="14"/>
      <c r="C144" s="19" t="s">
        <v>213</v>
      </c>
      <c r="D144" s="9">
        <v>4270</v>
      </c>
      <c r="E144" s="67">
        <v>37044</v>
      </c>
    </row>
    <row r="145" spans="1:5" ht="12.75">
      <c r="A145" s="77"/>
      <c r="B145" s="14"/>
      <c r="C145" s="19" t="s">
        <v>157</v>
      </c>
      <c r="D145" s="9">
        <v>4170</v>
      </c>
      <c r="E145" s="67">
        <v>116732</v>
      </c>
    </row>
    <row r="146" spans="1:5" ht="12.75">
      <c r="A146" s="77"/>
      <c r="B146" s="14"/>
      <c r="C146" s="19" t="s">
        <v>36</v>
      </c>
      <c r="D146" s="9">
        <v>4300</v>
      </c>
      <c r="E146" s="67">
        <v>491947</v>
      </c>
    </row>
    <row r="147" spans="1:5" ht="12.75">
      <c r="A147" s="77"/>
      <c r="B147" s="14"/>
      <c r="C147" s="19" t="s">
        <v>79</v>
      </c>
      <c r="D147" s="9">
        <v>4410</v>
      </c>
      <c r="E147" s="67">
        <v>25262</v>
      </c>
    </row>
    <row r="148" spans="1:5" ht="12.75">
      <c r="A148" s="77"/>
      <c r="B148" s="14"/>
      <c r="C148" s="19" t="s">
        <v>145</v>
      </c>
      <c r="D148" s="9">
        <v>4420</v>
      </c>
      <c r="E148" s="67">
        <v>1029</v>
      </c>
    </row>
    <row r="149" spans="1:5" ht="12.75">
      <c r="A149" s="77"/>
      <c r="B149" s="14"/>
      <c r="C149" s="19" t="s">
        <v>38</v>
      </c>
      <c r="D149" s="9">
        <v>4430</v>
      </c>
      <c r="E149" s="67">
        <v>103</v>
      </c>
    </row>
    <row r="150" spans="1:5" ht="12.75">
      <c r="A150" s="77"/>
      <c r="B150" s="14"/>
      <c r="C150" s="19" t="s">
        <v>39</v>
      </c>
      <c r="D150" s="9">
        <v>4440</v>
      </c>
      <c r="E150" s="67">
        <v>136204</v>
      </c>
    </row>
    <row r="151" spans="1:5" ht="12.75">
      <c r="A151" s="77"/>
      <c r="B151" s="14"/>
      <c r="C151" s="19" t="s">
        <v>77</v>
      </c>
      <c r="D151" s="9">
        <v>4530</v>
      </c>
      <c r="E151" s="67">
        <v>3471</v>
      </c>
    </row>
    <row r="152" spans="1:5" ht="12.75">
      <c r="A152" s="77"/>
      <c r="B152" s="14"/>
      <c r="C152" s="19" t="s">
        <v>160</v>
      </c>
      <c r="D152" s="9">
        <v>4350</v>
      </c>
      <c r="E152" s="67">
        <v>7361</v>
      </c>
    </row>
    <row r="153" spans="1:5" ht="12.75">
      <c r="A153" s="77"/>
      <c r="B153" s="14"/>
      <c r="C153" s="19" t="s">
        <v>194</v>
      </c>
      <c r="D153" s="9">
        <v>4360</v>
      </c>
      <c r="E153" s="67">
        <v>18404</v>
      </c>
    </row>
    <row r="154" spans="1:5" ht="12.75">
      <c r="A154" s="77"/>
      <c r="B154" s="14"/>
      <c r="C154" s="19" t="s">
        <v>195</v>
      </c>
      <c r="D154" s="9">
        <v>4370</v>
      </c>
      <c r="E154" s="67">
        <v>88338</v>
      </c>
    </row>
    <row r="155" spans="1:5" ht="12.75">
      <c r="A155" s="77"/>
      <c r="B155" s="14"/>
      <c r="C155" s="19" t="s">
        <v>202</v>
      </c>
      <c r="D155" s="9">
        <v>4380</v>
      </c>
      <c r="E155" s="67">
        <v>2674</v>
      </c>
    </row>
    <row r="156" spans="1:5" ht="12.75">
      <c r="A156" s="77"/>
      <c r="B156" s="14"/>
      <c r="C156" s="19" t="s">
        <v>203</v>
      </c>
      <c r="D156" s="9">
        <v>4390</v>
      </c>
      <c r="E156" s="67">
        <v>4778</v>
      </c>
    </row>
    <row r="157" spans="1:5" ht="25.5">
      <c r="A157" s="77"/>
      <c r="B157" s="14"/>
      <c r="C157" s="19" t="s">
        <v>196</v>
      </c>
      <c r="D157" s="9">
        <v>4700</v>
      </c>
      <c r="E157" s="67">
        <v>72030</v>
      </c>
    </row>
    <row r="158" spans="1:5" ht="25.5">
      <c r="A158" s="77"/>
      <c r="B158" s="14"/>
      <c r="C158" s="19" t="s">
        <v>197</v>
      </c>
      <c r="D158" s="9">
        <v>4740</v>
      </c>
      <c r="E158" s="67">
        <v>17879</v>
      </c>
    </row>
    <row r="159" spans="1:5" ht="12.75">
      <c r="A159" s="77"/>
      <c r="B159" s="14"/>
      <c r="C159" s="19" t="s">
        <v>198</v>
      </c>
      <c r="D159" s="9">
        <v>4750</v>
      </c>
      <c r="E159" s="67">
        <v>77668</v>
      </c>
    </row>
    <row r="160" spans="1:5" ht="25.5">
      <c r="A160" s="77"/>
      <c r="B160" s="14"/>
      <c r="C160" s="19" t="s">
        <v>226</v>
      </c>
      <c r="D160" s="9">
        <v>4400</v>
      </c>
      <c r="E160" s="67">
        <v>17871</v>
      </c>
    </row>
    <row r="161" spans="1:5" ht="12.75">
      <c r="A161" s="77"/>
      <c r="B161" s="14"/>
      <c r="C161" s="19" t="s">
        <v>217</v>
      </c>
      <c r="D161" s="9">
        <v>6060</v>
      </c>
      <c r="E161" s="67">
        <v>200000</v>
      </c>
    </row>
    <row r="162" spans="1:5" ht="25.5">
      <c r="A162" s="44"/>
      <c r="B162" s="14"/>
      <c r="C162" s="19" t="s">
        <v>299</v>
      </c>
      <c r="D162" s="9">
        <v>6050</v>
      </c>
      <c r="E162" s="67">
        <v>150000</v>
      </c>
    </row>
    <row r="163" spans="1:5" ht="12.75">
      <c r="A163" s="44"/>
      <c r="B163" s="14"/>
      <c r="C163" s="19" t="s">
        <v>18</v>
      </c>
      <c r="D163" s="9">
        <v>4280</v>
      </c>
      <c r="E163" s="67">
        <v>6310</v>
      </c>
    </row>
    <row r="164" spans="1:5" ht="18" customHeight="1">
      <c r="A164" s="9"/>
      <c r="B164" s="11">
        <v>75045</v>
      </c>
      <c r="C164" s="58" t="s">
        <v>81</v>
      </c>
      <c r="D164" s="13"/>
      <c r="E164" s="54">
        <f>SUM(E165:E171)</f>
        <v>35000</v>
      </c>
    </row>
    <row r="165" spans="1:5" ht="12.75">
      <c r="A165" s="44"/>
      <c r="B165" s="14"/>
      <c r="C165" s="19" t="s">
        <v>157</v>
      </c>
      <c r="D165" s="9">
        <v>4170</v>
      </c>
      <c r="E165" s="67">
        <v>23296</v>
      </c>
    </row>
    <row r="166" spans="1:5" ht="12.75">
      <c r="A166" s="44"/>
      <c r="B166" s="14"/>
      <c r="C166" s="19" t="s">
        <v>32</v>
      </c>
      <c r="D166" s="9">
        <v>4110</v>
      </c>
      <c r="E166" s="67">
        <v>1030</v>
      </c>
    </row>
    <row r="167" spans="1:5" ht="12.75">
      <c r="A167" s="44"/>
      <c r="B167" s="14"/>
      <c r="C167" s="19" t="s">
        <v>76</v>
      </c>
      <c r="D167" s="9">
        <v>4120</v>
      </c>
      <c r="E167" s="67">
        <v>167</v>
      </c>
    </row>
    <row r="168" spans="1:5" ht="12.75">
      <c r="A168" s="44"/>
      <c r="B168" s="14"/>
      <c r="C168" s="19" t="s">
        <v>63</v>
      </c>
      <c r="D168" s="9">
        <v>4210</v>
      </c>
      <c r="E168" s="67">
        <v>6122</v>
      </c>
    </row>
    <row r="169" spans="1:5" ht="12.75">
      <c r="A169" s="44"/>
      <c r="B169" s="14"/>
      <c r="C169" s="19" t="s">
        <v>195</v>
      </c>
      <c r="D169" s="9">
        <v>4370</v>
      </c>
      <c r="E169" s="67">
        <v>548</v>
      </c>
    </row>
    <row r="170" spans="1:5" ht="12.75">
      <c r="A170" s="44"/>
      <c r="B170" s="14"/>
      <c r="C170" s="19" t="s">
        <v>199</v>
      </c>
      <c r="D170" s="9">
        <v>4400</v>
      </c>
      <c r="E170" s="67">
        <v>3537</v>
      </c>
    </row>
    <row r="171" spans="1:5" ht="12.75">
      <c r="A171" s="44"/>
      <c r="B171" s="14"/>
      <c r="C171" s="19" t="s">
        <v>36</v>
      </c>
      <c r="D171" s="9">
        <v>4300</v>
      </c>
      <c r="E171" s="67">
        <v>300</v>
      </c>
    </row>
    <row r="172" spans="1:5" ht="12.75">
      <c r="A172" s="44"/>
      <c r="B172" s="17" t="s">
        <v>21</v>
      </c>
      <c r="C172" s="12" t="s">
        <v>22</v>
      </c>
      <c r="D172" s="13"/>
      <c r="E172" s="54">
        <f>SUM(E173:E183)</f>
        <v>727200</v>
      </c>
    </row>
    <row r="173" spans="1:5" ht="24" customHeight="1">
      <c r="A173" s="44"/>
      <c r="B173" s="14"/>
      <c r="C173" s="19" t="s">
        <v>23</v>
      </c>
      <c r="D173" s="9">
        <v>2820</v>
      </c>
      <c r="E173" s="67">
        <v>135000</v>
      </c>
    </row>
    <row r="174" spans="1:5" ht="25.5">
      <c r="A174" s="44"/>
      <c r="B174" s="14"/>
      <c r="C174" s="28" t="s">
        <v>236</v>
      </c>
      <c r="D174" s="16">
        <v>2800</v>
      </c>
      <c r="E174" s="67">
        <v>42000</v>
      </c>
    </row>
    <row r="175" spans="1:5" ht="25.5">
      <c r="A175" s="44"/>
      <c r="B175" s="14"/>
      <c r="C175" s="78" t="s">
        <v>248</v>
      </c>
      <c r="D175" s="16">
        <v>2810</v>
      </c>
      <c r="E175" s="67">
        <v>7200</v>
      </c>
    </row>
    <row r="176" spans="1:5" ht="25.5">
      <c r="A176" s="44"/>
      <c r="B176" s="14"/>
      <c r="C176" s="19" t="s">
        <v>130</v>
      </c>
      <c r="D176" s="9">
        <v>3040</v>
      </c>
      <c r="E176" s="67">
        <v>10000</v>
      </c>
    </row>
    <row r="177" spans="1:5" ht="12.75">
      <c r="A177" s="44"/>
      <c r="B177" s="14"/>
      <c r="C177" s="19" t="s">
        <v>157</v>
      </c>
      <c r="D177" s="9">
        <v>4170</v>
      </c>
      <c r="E177" s="67">
        <v>399000</v>
      </c>
    </row>
    <row r="178" spans="1:5" ht="12.75">
      <c r="A178" s="44"/>
      <c r="B178" s="14"/>
      <c r="C178" s="19" t="s">
        <v>63</v>
      </c>
      <c r="D178" s="9">
        <v>4210</v>
      </c>
      <c r="E178" s="67">
        <v>17500</v>
      </c>
    </row>
    <row r="179" spans="1:5" ht="12.75">
      <c r="A179" s="44"/>
      <c r="B179" s="14"/>
      <c r="C179" s="19" t="s">
        <v>235</v>
      </c>
      <c r="D179" s="9"/>
      <c r="E179" s="67">
        <v>89000</v>
      </c>
    </row>
    <row r="180" spans="1:5" ht="12.75">
      <c r="A180" s="44"/>
      <c r="B180" s="14"/>
      <c r="C180" s="19" t="s">
        <v>202</v>
      </c>
      <c r="D180" s="9">
        <v>4380</v>
      </c>
      <c r="E180" s="67">
        <v>9000</v>
      </c>
    </row>
    <row r="181" spans="1:5" ht="12.75">
      <c r="A181" s="44"/>
      <c r="B181" s="14"/>
      <c r="C181" s="19" t="s">
        <v>38</v>
      </c>
      <c r="D181" s="9">
        <v>4430</v>
      </c>
      <c r="E181" s="67">
        <v>3500</v>
      </c>
    </row>
    <row r="182" spans="1:5" ht="12.75">
      <c r="A182" s="44"/>
      <c r="B182" s="14"/>
      <c r="C182" s="19" t="s">
        <v>145</v>
      </c>
      <c r="D182" s="9">
        <v>4420</v>
      </c>
      <c r="E182" s="67">
        <v>6000</v>
      </c>
    </row>
    <row r="183" spans="1:5" ht="12.75">
      <c r="A183" s="44"/>
      <c r="B183" s="14"/>
      <c r="C183" s="19" t="s">
        <v>154</v>
      </c>
      <c r="D183" s="9">
        <v>4530</v>
      </c>
      <c r="E183" s="67">
        <v>9000</v>
      </c>
    </row>
    <row r="184" spans="1:5" ht="18" customHeight="1">
      <c r="A184" s="9"/>
      <c r="B184" s="11">
        <v>75095</v>
      </c>
      <c r="C184" s="58" t="s">
        <v>42</v>
      </c>
      <c r="D184" s="13"/>
      <c r="E184" s="54">
        <f>SUM(E186:E191)</f>
        <v>80217</v>
      </c>
    </row>
    <row r="185" spans="1:5" ht="12.75">
      <c r="A185" s="75"/>
      <c r="B185" s="21"/>
      <c r="C185" s="19" t="s">
        <v>38</v>
      </c>
      <c r="D185" s="22">
        <v>4430</v>
      </c>
      <c r="E185" s="59">
        <f>SUM(E186:E189)</f>
        <v>24703</v>
      </c>
    </row>
    <row r="186" spans="1:5" ht="12.75">
      <c r="A186" s="44"/>
      <c r="B186" s="14"/>
      <c r="C186" s="19" t="s">
        <v>171</v>
      </c>
      <c r="D186" s="9"/>
      <c r="E186" s="67">
        <v>1577</v>
      </c>
    </row>
    <row r="187" spans="1:5" ht="12.75">
      <c r="A187" s="44"/>
      <c r="B187" s="14"/>
      <c r="C187" s="19" t="s">
        <v>82</v>
      </c>
      <c r="D187" s="9"/>
      <c r="E187" s="67">
        <v>13305</v>
      </c>
    </row>
    <row r="188" spans="1:5" ht="12.75">
      <c r="A188" s="44"/>
      <c r="B188" s="14"/>
      <c r="C188" s="19" t="s">
        <v>172</v>
      </c>
      <c r="D188" s="9"/>
      <c r="E188" s="67">
        <v>2103</v>
      </c>
    </row>
    <row r="189" spans="1:5" ht="12.75">
      <c r="A189" s="44"/>
      <c r="B189" s="14"/>
      <c r="C189" s="19" t="s">
        <v>278</v>
      </c>
      <c r="D189" s="9"/>
      <c r="E189" s="67">
        <v>7718</v>
      </c>
    </row>
    <row r="190" spans="1:5" ht="12.75">
      <c r="A190" s="44"/>
      <c r="B190" s="14"/>
      <c r="C190" s="19" t="s">
        <v>118</v>
      </c>
      <c r="D190" s="9">
        <v>4100</v>
      </c>
      <c r="E190" s="67">
        <v>23780</v>
      </c>
    </row>
    <row r="191" spans="1:5" ht="25.5">
      <c r="A191" s="44"/>
      <c r="B191" s="14"/>
      <c r="C191" s="19" t="s">
        <v>156</v>
      </c>
      <c r="D191" s="9">
        <v>4610</v>
      </c>
      <c r="E191" s="67">
        <v>31734</v>
      </c>
    </row>
    <row r="192" spans="1:5" ht="25.5">
      <c r="A192" s="32">
        <v>751</v>
      </c>
      <c r="B192" s="55"/>
      <c r="C192" s="56" t="s">
        <v>83</v>
      </c>
      <c r="D192" s="32"/>
      <c r="E192" s="27">
        <f>SUM(E193)</f>
        <v>10214</v>
      </c>
    </row>
    <row r="193" spans="1:5" ht="25.5">
      <c r="A193" s="9"/>
      <c r="B193" s="11">
        <v>75101</v>
      </c>
      <c r="C193" s="58" t="s">
        <v>84</v>
      </c>
      <c r="D193" s="13"/>
      <c r="E193" s="54">
        <f>SUM(E194)</f>
        <v>10214</v>
      </c>
    </row>
    <row r="194" spans="1:5" ht="12.75">
      <c r="A194" s="44"/>
      <c r="B194" s="14"/>
      <c r="C194" s="19" t="s">
        <v>30</v>
      </c>
      <c r="D194" s="9">
        <v>4010</v>
      </c>
      <c r="E194" s="66">
        <v>10214</v>
      </c>
    </row>
    <row r="195" spans="1:5" ht="12.75">
      <c r="A195" s="32">
        <v>754</v>
      </c>
      <c r="B195" s="55"/>
      <c r="C195" s="56" t="s">
        <v>85</v>
      </c>
      <c r="D195" s="32"/>
      <c r="E195" s="57">
        <f>SUM(E196+E205+E212)</f>
        <v>517400</v>
      </c>
    </row>
    <row r="196" spans="1:5" ht="18" customHeight="1">
      <c r="A196" s="9"/>
      <c r="B196" s="11">
        <v>75414</v>
      </c>
      <c r="C196" s="49" t="s">
        <v>86</v>
      </c>
      <c r="D196" s="13"/>
      <c r="E196" s="54">
        <f>SUM(E197:E204)</f>
        <v>24400</v>
      </c>
    </row>
    <row r="197" spans="1:5" ht="12.75">
      <c r="A197" s="44"/>
      <c r="B197" s="14"/>
      <c r="C197" s="29" t="s">
        <v>33</v>
      </c>
      <c r="D197" s="9">
        <v>4210</v>
      </c>
      <c r="E197" s="33">
        <v>10000</v>
      </c>
    </row>
    <row r="198" spans="1:5" ht="12.75">
      <c r="A198" s="44"/>
      <c r="B198" s="14"/>
      <c r="C198" s="29" t="s">
        <v>157</v>
      </c>
      <c r="D198" s="9">
        <v>4170</v>
      </c>
      <c r="E198" s="33">
        <v>1000</v>
      </c>
    </row>
    <row r="199" spans="1:5" ht="12.75">
      <c r="A199" s="44"/>
      <c r="B199" s="14"/>
      <c r="C199" s="29" t="s">
        <v>34</v>
      </c>
      <c r="D199" s="9">
        <v>4260</v>
      </c>
      <c r="E199" s="33">
        <v>1500</v>
      </c>
    </row>
    <row r="200" spans="1:5" ht="12.75">
      <c r="A200" s="44"/>
      <c r="B200" s="14"/>
      <c r="C200" s="29" t="s">
        <v>137</v>
      </c>
      <c r="D200" s="9">
        <v>4270</v>
      </c>
      <c r="E200" s="33">
        <v>7000</v>
      </c>
    </row>
    <row r="201" spans="1:5" ht="12.75">
      <c r="A201" s="44"/>
      <c r="B201" s="14"/>
      <c r="C201" s="29" t="s">
        <v>36</v>
      </c>
      <c r="D201" s="9">
        <v>4300</v>
      </c>
      <c r="E201" s="33">
        <v>2000</v>
      </c>
    </row>
    <row r="202" spans="1:5" ht="12.75">
      <c r="A202" s="44"/>
      <c r="B202" s="14"/>
      <c r="C202" s="29" t="s">
        <v>167</v>
      </c>
      <c r="D202" s="9">
        <v>4410</v>
      </c>
      <c r="E202" s="33">
        <v>1200</v>
      </c>
    </row>
    <row r="203" spans="1:5" ht="12.75">
      <c r="A203" s="44"/>
      <c r="B203" s="14"/>
      <c r="C203" s="19" t="s">
        <v>198</v>
      </c>
      <c r="D203" s="9">
        <v>4750</v>
      </c>
      <c r="E203" s="33">
        <v>500</v>
      </c>
    </row>
    <row r="204" spans="1:5" ht="25.5">
      <c r="A204" s="44"/>
      <c r="B204" s="14"/>
      <c r="C204" s="19" t="s">
        <v>196</v>
      </c>
      <c r="D204" s="9">
        <v>4700</v>
      </c>
      <c r="E204" s="33">
        <v>1200</v>
      </c>
    </row>
    <row r="205" spans="1:5" ht="18" customHeight="1">
      <c r="A205" s="9"/>
      <c r="B205" s="11">
        <v>75416</v>
      </c>
      <c r="C205" s="49" t="s">
        <v>87</v>
      </c>
      <c r="D205" s="13"/>
      <c r="E205" s="54">
        <f>SUM(E206:E211)</f>
        <v>73000</v>
      </c>
    </row>
    <row r="206" spans="1:5" ht="12.75">
      <c r="A206" s="44"/>
      <c r="B206" s="14"/>
      <c r="C206" s="29" t="s">
        <v>5</v>
      </c>
      <c r="D206" s="9">
        <v>3020</v>
      </c>
      <c r="E206" s="33">
        <v>9100</v>
      </c>
    </row>
    <row r="207" spans="1:5" ht="12.75">
      <c r="A207" s="44"/>
      <c r="B207" s="14"/>
      <c r="C207" s="29" t="s">
        <v>33</v>
      </c>
      <c r="D207" s="9">
        <v>4210</v>
      </c>
      <c r="E207" s="33">
        <v>38000</v>
      </c>
    </row>
    <row r="208" spans="1:5" ht="12.75">
      <c r="A208" s="44"/>
      <c r="B208" s="14"/>
      <c r="C208" s="29" t="s">
        <v>36</v>
      </c>
      <c r="D208" s="9">
        <v>4300</v>
      </c>
      <c r="E208" s="33">
        <v>9500</v>
      </c>
    </row>
    <row r="209" spans="1:5" ht="12.75">
      <c r="A209" s="44"/>
      <c r="B209" s="14"/>
      <c r="C209" s="29" t="s">
        <v>37</v>
      </c>
      <c r="D209" s="9">
        <v>4410</v>
      </c>
      <c r="E209" s="33">
        <v>3000</v>
      </c>
    </row>
    <row r="210" spans="1:5" ht="25.5">
      <c r="A210" s="44"/>
      <c r="B210" s="14"/>
      <c r="C210" s="19" t="s">
        <v>196</v>
      </c>
      <c r="D210" s="9">
        <v>4700</v>
      </c>
      <c r="E210" s="33">
        <v>13000</v>
      </c>
    </row>
    <row r="211" spans="1:5" ht="12.75">
      <c r="A211" s="44"/>
      <c r="B211" s="14"/>
      <c r="C211" s="29" t="s">
        <v>38</v>
      </c>
      <c r="D211" s="9">
        <v>4430</v>
      </c>
      <c r="E211" s="33">
        <v>400</v>
      </c>
    </row>
    <row r="212" spans="1:5" ht="18" customHeight="1">
      <c r="A212" s="9"/>
      <c r="B212" s="11">
        <v>75495</v>
      </c>
      <c r="C212" s="49" t="s">
        <v>42</v>
      </c>
      <c r="D212" s="13"/>
      <c r="E212" s="54">
        <f>SUM(E213:E216)</f>
        <v>420000</v>
      </c>
    </row>
    <row r="213" spans="1:5" ht="12.75">
      <c r="A213" s="44"/>
      <c r="B213" s="14"/>
      <c r="C213" s="29" t="s">
        <v>36</v>
      </c>
      <c r="D213" s="9">
        <v>4300</v>
      </c>
      <c r="E213" s="33">
        <v>250000</v>
      </c>
    </row>
    <row r="214" spans="1:5" ht="12.75">
      <c r="A214" s="44"/>
      <c r="B214" s="14"/>
      <c r="C214" s="29" t="s">
        <v>63</v>
      </c>
      <c r="D214" s="9">
        <v>4210</v>
      </c>
      <c r="E214" s="33">
        <v>20000</v>
      </c>
    </row>
    <row r="215" spans="1:5" ht="12.75">
      <c r="A215" s="44"/>
      <c r="B215" s="14"/>
      <c r="C215" s="19" t="s">
        <v>245</v>
      </c>
      <c r="D215" s="9">
        <v>2430</v>
      </c>
      <c r="E215" s="66">
        <v>50000</v>
      </c>
    </row>
    <row r="216" spans="1:5" ht="12.75">
      <c r="A216" s="44"/>
      <c r="B216" s="14"/>
      <c r="C216" s="29" t="s">
        <v>228</v>
      </c>
      <c r="D216" s="9">
        <v>6050</v>
      </c>
      <c r="E216" s="66">
        <v>100000</v>
      </c>
    </row>
    <row r="217" spans="1:5" ht="16.5" customHeight="1">
      <c r="A217" s="79">
        <v>757</v>
      </c>
      <c r="B217" s="30"/>
      <c r="C217" s="31" t="s">
        <v>10</v>
      </c>
      <c r="D217" s="32"/>
      <c r="E217" s="57">
        <f>SUM(E218)</f>
        <v>1885761</v>
      </c>
    </row>
    <row r="218" spans="1:5" ht="25.5">
      <c r="A218" s="44"/>
      <c r="B218" s="17" t="s">
        <v>11</v>
      </c>
      <c r="C218" s="12" t="s">
        <v>12</v>
      </c>
      <c r="D218" s="13"/>
      <c r="E218" s="54">
        <f>SUM(E219:E220)</f>
        <v>1885761</v>
      </c>
    </row>
    <row r="219" spans="1:5" ht="25.5">
      <c r="A219" s="44"/>
      <c r="B219" s="14"/>
      <c r="C219" s="19" t="s">
        <v>257</v>
      </c>
      <c r="D219" s="9">
        <v>8070</v>
      </c>
      <c r="E219" s="33">
        <v>1000000</v>
      </c>
    </row>
    <row r="220" spans="1:5" ht="25.5">
      <c r="A220" s="44"/>
      <c r="B220" s="14"/>
      <c r="C220" s="19" t="s">
        <v>3</v>
      </c>
      <c r="D220" s="9">
        <v>8070</v>
      </c>
      <c r="E220" s="33">
        <v>885761</v>
      </c>
    </row>
    <row r="221" spans="1:5" ht="16.5" customHeight="1">
      <c r="A221" s="32">
        <v>758</v>
      </c>
      <c r="B221" s="55"/>
      <c r="C221" s="60" t="s">
        <v>88</v>
      </c>
      <c r="D221" s="32"/>
      <c r="E221" s="57">
        <f>SUM(E222)</f>
        <v>2396729</v>
      </c>
    </row>
    <row r="222" spans="1:5" ht="12.75">
      <c r="A222" s="9"/>
      <c r="B222" s="11">
        <v>75818</v>
      </c>
      <c r="C222" s="49" t="s">
        <v>89</v>
      </c>
      <c r="D222" s="13"/>
      <c r="E222" s="54">
        <f>SUM(E223)</f>
        <v>2396729</v>
      </c>
    </row>
    <row r="223" spans="1:5" ht="12.75">
      <c r="A223" s="44"/>
      <c r="B223" s="14"/>
      <c r="C223" s="29" t="s">
        <v>158</v>
      </c>
      <c r="D223" s="22">
        <v>4810</v>
      </c>
      <c r="E223" s="59">
        <f>SUM(E224:E228)</f>
        <v>2396729</v>
      </c>
    </row>
    <row r="224" spans="1:5" ht="12.75">
      <c r="A224" s="44"/>
      <c r="B224" s="14"/>
      <c r="C224" s="29" t="s">
        <v>80</v>
      </c>
      <c r="D224" s="9"/>
      <c r="E224" s="33">
        <v>1968629</v>
      </c>
    </row>
    <row r="225" spans="1:5" ht="12.75">
      <c r="A225" s="44"/>
      <c r="B225" s="14"/>
      <c r="C225" s="29" t="s">
        <v>174</v>
      </c>
      <c r="D225" s="9"/>
      <c r="E225" s="33">
        <v>0</v>
      </c>
    </row>
    <row r="226" spans="1:5" ht="12.75">
      <c r="A226" s="44"/>
      <c r="B226" s="14"/>
      <c r="C226" s="29" t="s">
        <v>90</v>
      </c>
      <c r="D226" s="9"/>
      <c r="E226" s="33">
        <v>73700</v>
      </c>
    </row>
    <row r="227" spans="1:5" ht="12.75">
      <c r="A227" s="44"/>
      <c r="B227" s="14"/>
      <c r="C227" s="29" t="s">
        <v>225</v>
      </c>
      <c r="D227" s="9"/>
      <c r="E227" s="33">
        <v>55000</v>
      </c>
    </row>
    <row r="228" spans="1:5" ht="24" customHeight="1">
      <c r="A228" s="44"/>
      <c r="B228" s="14"/>
      <c r="C228" s="19" t="s">
        <v>279</v>
      </c>
      <c r="D228" s="9"/>
      <c r="E228" s="33">
        <v>299400</v>
      </c>
    </row>
    <row r="229" spans="1:5" ht="22.5" customHeight="1">
      <c r="A229" s="32">
        <v>801</v>
      </c>
      <c r="B229" s="55"/>
      <c r="C229" s="60" t="s">
        <v>91</v>
      </c>
      <c r="D229" s="32"/>
      <c r="E229" s="27">
        <f>SUM(E230+E232+E234+E237+E239+E244+E246+E253+E255)</f>
        <v>14079472</v>
      </c>
    </row>
    <row r="230" spans="1:5" ht="18" customHeight="1">
      <c r="A230" s="9"/>
      <c r="B230" s="11">
        <v>80101</v>
      </c>
      <c r="C230" s="49" t="s">
        <v>92</v>
      </c>
      <c r="D230" s="13"/>
      <c r="E230" s="18">
        <f>SUM(E231:E231)</f>
        <v>2870220</v>
      </c>
    </row>
    <row r="231" spans="1:5" ht="12.75">
      <c r="A231" s="44"/>
      <c r="B231" s="14"/>
      <c r="C231" s="19" t="s">
        <v>298</v>
      </c>
      <c r="D231" s="9">
        <v>6050</v>
      </c>
      <c r="E231" s="66">
        <v>2870220</v>
      </c>
    </row>
    <row r="232" spans="1:5" ht="18" customHeight="1">
      <c r="A232" s="9"/>
      <c r="B232" s="11">
        <v>80104</v>
      </c>
      <c r="C232" s="49" t="s">
        <v>181</v>
      </c>
      <c r="D232" s="13"/>
      <c r="E232" s="54">
        <f>SUM(E233)</f>
        <v>2244000</v>
      </c>
    </row>
    <row r="233" spans="1:5" ht="25.5">
      <c r="A233" s="44"/>
      <c r="B233" s="14"/>
      <c r="C233" s="15" t="s">
        <v>20</v>
      </c>
      <c r="D233" s="34">
        <v>2540</v>
      </c>
      <c r="E233" s="66">
        <v>2244000</v>
      </c>
    </row>
    <row r="234" spans="1:5" ht="18" customHeight="1">
      <c r="A234" s="9"/>
      <c r="B234" s="11">
        <v>80110</v>
      </c>
      <c r="C234" s="49" t="s">
        <v>93</v>
      </c>
      <c r="D234" s="13"/>
      <c r="E234" s="54">
        <f>SUM(E235:E236)</f>
        <v>1641064</v>
      </c>
    </row>
    <row r="235" spans="1:5" ht="25.5">
      <c r="A235" s="44"/>
      <c r="B235" s="14"/>
      <c r="C235" s="15" t="s">
        <v>20</v>
      </c>
      <c r="D235" s="9">
        <v>2540</v>
      </c>
      <c r="E235" s="68">
        <v>579150</v>
      </c>
    </row>
    <row r="236" spans="1:5" ht="38.25">
      <c r="A236" s="44"/>
      <c r="B236" s="14"/>
      <c r="C236" s="19" t="s">
        <v>9</v>
      </c>
      <c r="D236" s="9">
        <v>2590</v>
      </c>
      <c r="E236" s="68">
        <v>1061914</v>
      </c>
    </row>
    <row r="237" spans="1:5" ht="18" customHeight="1">
      <c r="A237" s="44"/>
      <c r="B237" s="11" t="s">
        <v>131</v>
      </c>
      <c r="C237" s="49" t="s">
        <v>132</v>
      </c>
      <c r="D237" s="13"/>
      <c r="E237" s="54">
        <f>SUM(E238)</f>
        <v>11308</v>
      </c>
    </row>
    <row r="238" spans="1:5" ht="12.75">
      <c r="A238" s="44"/>
      <c r="B238" s="14"/>
      <c r="C238" s="29" t="s">
        <v>36</v>
      </c>
      <c r="D238" s="9">
        <v>4300</v>
      </c>
      <c r="E238" s="66">
        <v>11308</v>
      </c>
    </row>
    <row r="239" spans="1:5" ht="15.75" customHeight="1">
      <c r="A239" s="9"/>
      <c r="B239" s="11">
        <v>80120</v>
      </c>
      <c r="C239" s="49" t="s">
        <v>149</v>
      </c>
      <c r="D239" s="13"/>
      <c r="E239" s="18">
        <f>SUM(E240:E243)</f>
        <v>2075082</v>
      </c>
    </row>
    <row r="240" spans="1:5" ht="25.5">
      <c r="A240" s="44"/>
      <c r="B240" s="14"/>
      <c r="C240" s="15" t="s">
        <v>224</v>
      </c>
      <c r="D240" s="16">
        <v>2540</v>
      </c>
      <c r="E240" s="67">
        <v>827848</v>
      </c>
    </row>
    <row r="241" spans="1:5" ht="51">
      <c r="A241" s="44"/>
      <c r="B241" s="14"/>
      <c r="C241" s="8" t="s">
        <v>17</v>
      </c>
      <c r="D241" s="9">
        <v>2590</v>
      </c>
      <c r="E241" s="67">
        <v>917234</v>
      </c>
    </row>
    <row r="242" spans="1:5" ht="12.75">
      <c r="A242" s="44"/>
      <c r="B242" s="14"/>
      <c r="C242" s="8" t="s">
        <v>265</v>
      </c>
      <c r="D242" s="9">
        <v>6050</v>
      </c>
      <c r="E242" s="33">
        <v>300000</v>
      </c>
    </row>
    <row r="243" spans="1:5" ht="12.75">
      <c r="A243" s="44"/>
      <c r="B243" s="14"/>
      <c r="C243" s="8" t="s">
        <v>266</v>
      </c>
      <c r="D243" s="9">
        <v>6050</v>
      </c>
      <c r="E243" s="33">
        <v>30000</v>
      </c>
    </row>
    <row r="244" spans="1:5" ht="12.75">
      <c r="A244" s="44"/>
      <c r="B244" s="11" t="s">
        <v>138</v>
      </c>
      <c r="C244" s="49" t="s">
        <v>150</v>
      </c>
      <c r="D244" s="13"/>
      <c r="E244" s="18">
        <f>SUM(E245:E245)</f>
        <v>97200</v>
      </c>
    </row>
    <row r="245" spans="1:5" ht="25.5">
      <c r="A245" s="44"/>
      <c r="B245" s="61"/>
      <c r="C245" s="15" t="s">
        <v>20</v>
      </c>
      <c r="D245" s="35">
        <v>2540</v>
      </c>
      <c r="E245" s="66">
        <v>97200</v>
      </c>
    </row>
    <row r="246" spans="1:5" ht="12.75">
      <c r="A246" s="44"/>
      <c r="B246" s="11">
        <v>80130</v>
      </c>
      <c r="C246" s="58" t="s">
        <v>94</v>
      </c>
      <c r="D246" s="13"/>
      <c r="E246" s="18">
        <f>SUM(E247:E252)</f>
        <v>4287079</v>
      </c>
    </row>
    <row r="247" spans="1:5" ht="25.5">
      <c r="A247" s="44"/>
      <c r="B247" s="14"/>
      <c r="C247" s="15" t="s">
        <v>224</v>
      </c>
      <c r="D247" s="36">
        <v>2540</v>
      </c>
      <c r="E247" s="69">
        <v>2594079</v>
      </c>
    </row>
    <row r="248" spans="1:5" ht="51">
      <c r="A248" s="44"/>
      <c r="B248" s="14"/>
      <c r="C248" s="8" t="s">
        <v>8</v>
      </c>
      <c r="D248" s="9">
        <v>2590</v>
      </c>
      <c r="E248" s="69">
        <v>1215000</v>
      </c>
    </row>
    <row r="249" spans="1:5" ht="12.75">
      <c r="A249" s="44"/>
      <c r="B249" s="14"/>
      <c r="C249" s="8" t="s">
        <v>267</v>
      </c>
      <c r="D249" s="37">
        <v>6050</v>
      </c>
      <c r="E249" s="70">
        <v>418000</v>
      </c>
    </row>
    <row r="250" spans="1:5" ht="12.75">
      <c r="A250" s="44"/>
      <c r="B250" s="14"/>
      <c r="C250" s="8" t="s">
        <v>268</v>
      </c>
      <c r="D250" s="37">
        <v>6050</v>
      </c>
      <c r="E250" s="70">
        <v>30000</v>
      </c>
    </row>
    <row r="251" spans="1:5" ht="12.75">
      <c r="A251" s="44"/>
      <c r="B251" s="14"/>
      <c r="C251" s="8" t="s">
        <v>269</v>
      </c>
      <c r="D251" s="37">
        <v>6050</v>
      </c>
      <c r="E251" s="70">
        <v>0</v>
      </c>
    </row>
    <row r="252" spans="1:5" ht="12.75">
      <c r="A252" s="44"/>
      <c r="B252" s="14"/>
      <c r="C252" s="8" t="s">
        <v>270</v>
      </c>
      <c r="D252" s="37">
        <v>6050</v>
      </c>
      <c r="E252" s="70">
        <v>30000</v>
      </c>
    </row>
    <row r="253" spans="1:5" ht="12.75">
      <c r="A253" s="44"/>
      <c r="B253" s="17" t="s">
        <v>293</v>
      </c>
      <c r="C253" s="87" t="s">
        <v>294</v>
      </c>
      <c r="D253" s="13"/>
      <c r="E253" s="86">
        <f>SUM(E254)</f>
        <v>67638</v>
      </c>
    </row>
    <row r="254" spans="1:5" ht="12.75">
      <c r="A254" s="44"/>
      <c r="B254" s="14"/>
      <c r="C254" s="29" t="s">
        <v>36</v>
      </c>
      <c r="D254" s="9">
        <v>4300</v>
      </c>
      <c r="E254" s="70">
        <v>67638</v>
      </c>
    </row>
    <row r="255" spans="1:5" ht="12.75">
      <c r="A255" s="44"/>
      <c r="B255" s="11">
        <v>80195</v>
      </c>
      <c r="C255" s="49" t="s">
        <v>42</v>
      </c>
      <c r="D255" s="13"/>
      <c r="E255" s="18">
        <f>SUM(E256:E258)</f>
        <v>785881</v>
      </c>
    </row>
    <row r="256" spans="1:5" ht="12.75">
      <c r="A256" s="9"/>
      <c r="B256" s="14"/>
      <c r="C256" s="29" t="s">
        <v>198</v>
      </c>
      <c r="D256" s="9">
        <v>4750</v>
      </c>
      <c r="E256" s="33">
        <v>57963</v>
      </c>
    </row>
    <row r="257" spans="1:5" ht="12.75">
      <c r="A257" s="44"/>
      <c r="B257" s="14"/>
      <c r="C257" s="29" t="s">
        <v>207</v>
      </c>
      <c r="D257" s="9">
        <v>4440</v>
      </c>
      <c r="E257" s="33">
        <v>430279</v>
      </c>
    </row>
    <row r="258" spans="1:5" ht="12.75">
      <c r="A258" s="44"/>
      <c r="B258" s="14"/>
      <c r="C258" s="29" t="s">
        <v>208</v>
      </c>
      <c r="D258" s="9">
        <v>4440</v>
      </c>
      <c r="E258" s="33">
        <v>297639</v>
      </c>
    </row>
    <row r="259" spans="1:5" ht="12.75">
      <c r="A259" s="79">
        <v>803</v>
      </c>
      <c r="B259" s="30"/>
      <c r="C259" s="38" t="s">
        <v>159</v>
      </c>
      <c r="D259" s="32"/>
      <c r="E259" s="27">
        <f>SUM(E260)</f>
        <v>200000</v>
      </c>
    </row>
    <row r="260" spans="1:5" ht="12.75">
      <c r="A260" s="44"/>
      <c r="B260" s="17" t="s">
        <v>241</v>
      </c>
      <c r="C260" s="12" t="s">
        <v>242</v>
      </c>
      <c r="D260" s="13"/>
      <c r="E260" s="18">
        <f>SUM(E261)</f>
        <v>200000</v>
      </c>
    </row>
    <row r="261" spans="1:5" ht="25.5">
      <c r="A261" s="44"/>
      <c r="B261" s="14"/>
      <c r="C261" s="28" t="s">
        <v>277</v>
      </c>
      <c r="D261" s="16">
        <v>2800</v>
      </c>
      <c r="E261" s="66">
        <v>200000</v>
      </c>
    </row>
    <row r="262" spans="1:5" ht="21.75" customHeight="1">
      <c r="A262" s="79">
        <v>851</v>
      </c>
      <c r="B262" s="55"/>
      <c r="C262" s="60" t="s">
        <v>95</v>
      </c>
      <c r="D262" s="32"/>
      <c r="E262" s="57">
        <f>SUM(E263+E272+E277)</f>
        <v>1115791</v>
      </c>
    </row>
    <row r="263" spans="1:5" ht="21.75" customHeight="1">
      <c r="A263" s="35"/>
      <c r="B263" s="11">
        <v>85154</v>
      </c>
      <c r="C263" s="49" t="s">
        <v>96</v>
      </c>
      <c r="D263" s="13"/>
      <c r="E263" s="54">
        <f>SUM(E264:E271)</f>
        <v>997818</v>
      </c>
    </row>
    <row r="264" spans="1:5" ht="25.5">
      <c r="A264" s="9"/>
      <c r="B264" s="14"/>
      <c r="C264" s="28" t="s">
        <v>236</v>
      </c>
      <c r="D264" s="16">
        <v>2800</v>
      </c>
      <c r="E264" s="67">
        <v>50000</v>
      </c>
    </row>
    <row r="265" spans="1:5" ht="38.25">
      <c r="A265" s="40"/>
      <c r="B265" s="14"/>
      <c r="C265" s="19" t="s">
        <v>237</v>
      </c>
      <c r="D265" s="9">
        <v>2830</v>
      </c>
      <c r="E265" s="67">
        <v>100000</v>
      </c>
    </row>
    <row r="266" spans="1:5" ht="25.5">
      <c r="A266" s="40"/>
      <c r="B266" s="14"/>
      <c r="C266" s="19" t="s">
        <v>180</v>
      </c>
      <c r="D266" s="9">
        <v>2820</v>
      </c>
      <c r="E266" s="67">
        <v>320000</v>
      </c>
    </row>
    <row r="267" spans="1:5" ht="12.75">
      <c r="A267" s="44"/>
      <c r="B267" s="14"/>
      <c r="C267" s="29" t="s">
        <v>157</v>
      </c>
      <c r="D267" s="9">
        <v>4170</v>
      </c>
      <c r="E267" s="33">
        <v>150000</v>
      </c>
    </row>
    <row r="268" spans="1:5" ht="12.75">
      <c r="A268" s="44"/>
      <c r="B268" s="14"/>
      <c r="C268" s="29" t="s">
        <v>63</v>
      </c>
      <c r="D268" s="9">
        <v>4210</v>
      </c>
      <c r="E268" s="33">
        <v>27818</v>
      </c>
    </row>
    <row r="269" spans="1:5" ht="25.5">
      <c r="A269" s="44"/>
      <c r="B269" s="39"/>
      <c r="C269" s="40" t="s">
        <v>234</v>
      </c>
      <c r="D269" s="41">
        <v>4300</v>
      </c>
      <c r="E269" s="33">
        <v>340000</v>
      </c>
    </row>
    <row r="270" spans="1:5" ht="25.5">
      <c r="A270" s="44"/>
      <c r="B270" s="39"/>
      <c r="C270" s="40" t="s">
        <v>196</v>
      </c>
      <c r="D270" s="41">
        <v>4700</v>
      </c>
      <c r="E270" s="33">
        <v>2000</v>
      </c>
    </row>
    <row r="271" spans="1:5" ht="12.75">
      <c r="A271" s="44"/>
      <c r="B271" s="39"/>
      <c r="C271" s="40" t="s">
        <v>200</v>
      </c>
      <c r="D271" s="41">
        <v>4610</v>
      </c>
      <c r="E271" s="33">
        <v>8000</v>
      </c>
    </row>
    <row r="272" spans="1:5" ht="25.5">
      <c r="A272" s="44"/>
      <c r="B272" s="62">
        <v>85156</v>
      </c>
      <c r="C272" s="58" t="s">
        <v>179</v>
      </c>
      <c r="D272" s="63"/>
      <c r="E272" s="54">
        <f>SUM(E273)</f>
        <v>32000</v>
      </c>
    </row>
    <row r="273" spans="1:5" ht="12.75">
      <c r="A273" s="46"/>
      <c r="B273" s="14"/>
      <c r="C273" s="29" t="s">
        <v>97</v>
      </c>
      <c r="D273" s="22">
        <v>4130</v>
      </c>
      <c r="E273" s="59">
        <f>SUM(E274:E276)</f>
        <v>32000</v>
      </c>
    </row>
    <row r="274" spans="1:5" ht="12.75">
      <c r="A274" s="44"/>
      <c r="B274" s="14"/>
      <c r="C274" s="29" t="s">
        <v>15</v>
      </c>
      <c r="D274" s="9"/>
      <c r="E274" s="33">
        <v>3000</v>
      </c>
    </row>
    <row r="275" spans="1:5" ht="12.75">
      <c r="A275" s="44"/>
      <c r="B275" s="14"/>
      <c r="C275" s="29" t="s">
        <v>142</v>
      </c>
      <c r="D275" s="9"/>
      <c r="E275" s="33">
        <v>28000</v>
      </c>
    </row>
    <row r="276" spans="1:5" ht="12.75">
      <c r="A276" s="44"/>
      <c r="B276" s="14"/>
      <c r="C276" s="29" t="s">
        <v>143</v>
      </c>
      <c r="D276" s="9"/>
      <c r="E276" s="33">
        <v>1000</v>
      </c>
    </row>
    <row r="277" spans="1:5" ht="21" customHeight="1">
      <c r="A277" s="44"/>
      <c r="B277" s="11">
        <v>85195</v>
      </c>
      <c r="C277" s="49" t="s">
        <v>42</v>
      </c>
      <c r="D277" s="13"/>
      <c r="E277" s="54">
        <f>SUM(E278)</f>
        <v>85973</v>
      </c>
    </row>
    <row r="278" spans="1:5" ht="25.5">
      <c r="A278" s="9"/>
      <c r="B278" s="14"/>
      <c r="C278" s="19" t="s">
        <v>180</v>
      </c>
      <c r="D278" s="9">
        <v>2820</v>
      </c>
      <c r="E278" s="67">
        <v>85973</v>
      </c>
    </row>
    <row r="279" spans="1:5" ht="22.5" customHeight="1">
      <c r="A279" s="32">
        <v>852</v>
      </c>
      <c r="B279" s="55"/>
      <c r="C279" s="60" t="s">
        <v>182</v>
      </c>
      <c r="D279" s="32"/>
      <c r="E279" s="27">
        <f>SUM(E280+E284+E306+E308+E311)</f>
        <v>14475890</v>
      </c>
    </row>
    <row r="280" spans="1:5" ht="21.75" customHeight="1">
      <c r="A280" s="35"/>
      <c r="B280" s="11" t="s">
        <v>183</v>
      </c>
      <c r="C280" s="49" t="s">
        <v>98</v>
      </c>
      <c r="D280" s="13"/>
      <c r="E280" s="18">
        <f>SUM(E281:E283)</f>
        <v>1004390</v>
      </c>
    </row>
    <row r="281" spans="1:5" ht="24" customHeight="1">
      <c r="A281" s="44"/>
      <c r="B281" s="14"/>
      <c r="C281" s="19" t="s">
        <v>252</v>
      </c>
      <c r="D281" s="16">
        <v>2580</v>
      </c>
      <c r="E281" s="66">
        <v>46860</v>
      </c>
    </row>
    <row r="282" spans="1:5" ht="12.75">
      <c r="A282" s="44"/>
      <c r="B282" s="14"/>
      <c r="C282" s="19" t="s">
        <v>271</v>
      </c>
      <c r="D282" s="9">
        <v>6050</v>
      </c>
      <c r="E282" s="66">
        <v>0</v>
      </c>
    </row>
    <row r="283" spans="1:5" ht="25.5">
      <c r="A283" s="44"/>
      <c r="B283" s="14"/>
      <c r="C283" s="19" t="s">
        <v>249</v>
      </c>
      <c r="D283" s="9">
        <v>6050</v>
      </c>
      <c r="E283" s="66">
        <v>957530</v>
      </c>
    </row>
    <row r="284" spans="1:5" ht="38.25">
      <c r="A284" s="44"/>
      <c r="B284" s="17" t="s">
        <v>140</v>
      </c>
      <c r="C284" s="10" t="s">
        <v>287</v>
      </c>
      <c r="D284" s="13"/>
      <c r="E284" s="18">
        <f>SUM(E285:E305)-E286</f>
        <v>13330000</v>
      </c>
    </row>
    <row r="285" spans="1:5" ht="25.5">
      <c r="A285" s="44"/>
      <c r="B285" s="42"/>
      <c r="C285" s="15" t="s">
        <v>250</v>
      </c>
      <c r="D285" s="16">
        <v>2910</v>
      </c>
      <c r="E285" s="71">
        <v>8000</v>
      </c>
    </row>
    <row r="286" spans="1:5" ht="13.5" customHeight="1">
      <c r="A286" s="44"/>
      <c r="B286" s="14"/>
      <c r="C286" s="29" t="s">
        <v>144</v>
      </c>
      <c r="D286" s="9">
        <v>3110</v>
      </c>
      <c r="E286" s="33">
        <f>SUM(E287:E288)</f>
        <v>12716000</v>
      </c>
    </row>
    <row r="287" spans="1:5" ht="13.5" customHeight="1">
      <c r="A287" s="44"/>
      <c r="B287" s="14"/>
      <c r="C287" s="29" t="s">
        <v>253</v>
      </c>
      <c r="D287" s="9">
        <v>3110</v>
      </c>
      <c r="E287" s="33">
        <v>2100000</v>
      </c>
    </row>
    <row r="288" spans="1:5" ht="13.5" customHeight="1">
      <c r="A288" s="44"/>
      <c r="B288" s="14"/>
      <c r="C288" s="29" t="s">
        <v>254</v>
      </c>
      <c r="D288" s="9">
        <v>3110</v>
      </c>
      <c r="E288" s="33">
        <v>10616000</v>
      </c>
    </row>
    <row r="289" spans="1:5" ht="13.5" customHeight="1">
      <c r="A289" s="44"/>
      <c r="B289" s="14"/>
      <c r="C289" s="29" t="s">
        <v>30</v>
      </c>
      <c r="D289" s="9">
        <v>4010</v>
      </c>
      <c r="E289" s="33">
        <v>346500</v>
      </c>
    </row>
    <row r="290" spans="1:5" ht="13.5" customHeight="1">
      <c r="A290" s="44"/>
      <c r="B290" s="14"/>
      <c r="C290" s="29" t="s">
        <v>31</v>
      </c>
      <c r="D290" s="9">
        <v>4040</v>
      </c>
      <c r="E290" s="33">
        <v>21000</v>
      </c>
    </row>
    <row r="291" spans="1:5" ht="13.5" customHeight="1">
      <c r="A291" s="44"/>
      <c r="B291" s="14"/>
      <c r="C291" s="29" t="s">
        <v>32</v>
      </c>
      <c r="D291" s="9">
        <v>4110</v>
      </c>
      <c r="E291" s="33">
        <v>156000</v>
      </c>
    </row>
    <row r="292" spans="1:5" ht="13.5" customHeight="1">
      <c r="A292" s="44"/>
      <c r="B292" s="14"/>
      <c r="C292" s="29" t="s">
        <v>76</v>
      </c>
      <c r="D292" s="9">
        <v>4120</v>
      </c>
      <c r="E292" s="33">
        <v>9000</v>
      </c>
    </row>
    <row r="293" spans="1:5" ht="13.5" customHeight="1">
      <c r="A293" s="44"/>
      <c r="B293" s="14"/>
      <c r="C293" s="29" t="s">
        <v>63</v>
      </c>
      <c r="D293" s="9">
        <v>4210</v>
      </c>
      <c r="E293" s="33">
        <v>11500</v>
      </c>
    </row>
    <row r="294" spans="1:5" ht="13.5" customHeight="1">
      <c r="A294" s="44"/>
      <c r="B294" s="14"/>
      <c r="C294" s="29" t="s">
        <v>34</v>
      </c>
      <c r="D294" s="9">
        <v>4260</v>
      </c>
      <c r="E294" s="33">
        <v>19700</v>
      </c>
    </row>
    <row r="295" spans="1:5" ht="13.5" customHeight="1">
      <c r="A295" s="44"/>
      <c r="B295" s="14"/>
      <c r="C295" s="29" t="s">
        <v>35</v>
      </c>
      <c r="D295" s="9">
        <v>4270</v>
      </c>
      <c r="E295" s="33">
        <v>300</v>
      </c>
    </row>
    <row r="296" spans="1:5" ht="13.5" customHeight="1">
      <c r="A296" s="44"/>
      <c r="B296" s="14"/>
      <c r="C296" s="29" t="s">
        <v>36</v>
      </c>
      <c r="D296" s="9">
        <v>4300</v>
      </c>
      <c r="E296" s="33">
        <v>10000</v>
      </c>
    </row>
    <row r="297" spans="1:5" ht="13.5" customHeight="1">
      <c r="A297" s="44"/>
      <c r="B297" s="14"/>
      <c r="C297" s="29" t="s">
        <v>37</v>
      </c>
      <c r="D297" s="9">
        <v>4410</v>
      </c>
      <c r="E297" s="33">
        <v>1000</v>
      </c>
    </row>
    <row r="298" spans="1:5" ht="13.5" customHeight="1">
      <c r="A298" s="44"/>
      <c r="B298" s="14"/>
      <c r="C298" s="29" t="s">
        <v>39</v>
      </c>
      <c r="D298" s="9">
        <v>4440</v>
      </c>
      <c r="E298" s="33">
        <v>10000</v>
      </c>
    </row>
    <row r="299" spans="1:5" ht="13.5" customHeight="1">
      <c r="A299" s="44"/>
      <c r="B299" s="14"/>
      <c r="C299" s="43" t="s">
        <v>18</v>
      </c>
      <c r="D299" s="9">
        <v>4280</v>
      </c>
      <c r="E299" s="33">
        <v>1000</v>
      </c>
    </row>
    <row r="300" spans="1:5" ht="13.5" customHeight="1">
      <c r="A300" s="44"/>
      <c r="B300" s="14"/>
      <c r="C300" s="29" t="s">
        <v>204</v>
      </c>
      <c r="D300" s="44">
        <v>4370</v>
      </c>
      <c r="E300" s="33">
        <v>3000</v>
      </c>
    </row>
    <row r="301" spans="1:5" ht="13.5" customHeight="1">
      <c r="A301" s="44"/>
      <c r="B301" s="14"/>
      <c r="C301" s="29" t="s">
        <v>251</v>
      </c>
      <c r="D301" s="9">
        <v>4560</v>
      </c>
      <c r="E301" s="33">
        <v>2000</v>
      </c>
    </row>
    <row r="302" spans="1:5" ht="25.5">
      <c r="A302" s="44"/>
      <c r="B302" s="14"/>
      <c r="C302" s="19" t="s">
        <v>196</v>
      </c>
      <c r="D302" s="44">
        <v>4700</v>
      </c>
      <c r="E302" s="33">
        <v>1000</v>
      </c>
    </row>
    <row r="303" spans="1:5" ht="13.5" customHeight="1">
      <c r="A303" s="44"/>
      <c r="B303" s="14"/>
      <c r="C303" s="29" t="s">
        <v>205</v>
      </c>
      <c r="D303" s="44">
        <v>4740</v>
      </c>
      <c r="E303" s="33">
        <v>2000</v>
      </c>
    </row>
    <row r="304" spans="1:5" ht="13.5" customHeight="1">
      <c r="A304" s="44"/>
      <c r="B304" s="14"/>
      <c r="C304" s="29" t="s">
        <v>206</v>
      </c>
      <c r="D304" s="44">
        <v>4750</v>
      </c>
      <c r="E304" s="33">
        <v>2000</v>
      </c>
    </row>
    <row r="305" spans="1:5" ht="13.5" customHeight="1">
      <c r="A305" s="44"/>
      <c r="B305" s="14"/>
      <c r="C305" s="19" t="s">
        <v>157</v>
      </c>
      <c r="D305" s="9">
        <v>4170</v>
      </c>
      <c r="E305" s="33">
        <v>10000</v>
      </c>
    </row>
    <row r="306" spans="1:5" ht="51">
      <c r="A306" s="44"/>
      <c r="B306" s="62" t="s">
        <v>184</v>
      </c>
      <c r="C306" s="10" t="s">
        <v>288</v>
      </c>
      <c r="D306" s="63"/>
      <c r="E306" s="54">
        <f>SUM(E307)</f>
        <v>36000</v>
      </c>
    </row>
    <row r="307" spans="1:5" ht="13.5" customHeight="1">
      <c r="A307" s="44"/>
      <c r="B307" s="14"/>
      <c r="C307" s="29" t="s">
        <v>190</v>
      </c>
      <c r="D307" s="9">
        <v>4130</v>
      </c>
      <c r="E307" s="66">
        <v>36000</v>
      </c>
    </row>
    <row r="308" spans="1:5" ht="18" customHeight="1">
      <c r="A308" s="44"/>
      <c r="B308" s="11" t="s">
        <v>185</v>
      </c>
      <c r="C308" s="49" t="s">
        <v>99</v>
      </c>
      <c r="D308" s="13"/>
      <c r="E308" s="54">
        <f>SUM(E309:E310)</f>
        <v>54000</v>
      </c>
    </row>
    <row r="309" spans="1:5" ht="13.5" customHeight="1">
      <c r="A309" s="44"/>
      <c r="B309" s="14"/>
      <c r="C309" s="29" t="s">
        <v>188</v>
      </c>
      <c r="D309" s="9">
        <v>4610</v>
      </c>
      <c r="E309" s="66">
        <v>4000</v>
      </c>
    </row>
    <row r="310" spans="1:5" ht="25.5">
      <c r="A310" s="44"/>
      <c r="B310" s="14"/>
      <c r="C310" s="19" t="s">
        <v>176</v>
      </c>
      <c r="D310" s="9">
        <v>4600</v>
      </c>
      <c r="E310" s="66">
        <v>50000</v>
      </c>
    </row>
    <row r="311" spans="1:5" ht="12.75">
      <c r="A311" s="44"/>
      <c r="B311" s="11" t="s">
        <v>16</v>
      </c>
      <c r="C311" s="49" t="s">
        <v>42</v>
      </c>
      <c r="D311" s="13"/>
      <c r="E311" s="54">
        <f>SUM(E312)</f>
        <v>51500</v>
      </c>
    </row>
    <row r="312" spans="1:5" ht="38.25" customHeight="1">
      <c r="A312" s="9"/>
      <c r="B312" s="14"/>
      <c r="C312" s="19" t="s">
        <v>239</v>
      </c>
      <c r="D312" s="9">
        <v>2820</v>
      </c>
      <c r="E312" s="66">
        <v>51500</v>
      </c>
    </row>
    <row r="313" spans="1:5" ht="12.75">
      <c r="A313" s="79">
        <v>853</v>
      </c>
      <c r="B313" s="30"/>
      <c r="C313" s="64" t="s">
        <v>186</v>
      </c>
      <c r="D313" s="32"/>
      <c r="E313" s="57">
        <f>SUM(E314)</f>
        <v>370387</v>
      </c>
    </row>
    <row r="314" spans="1:5" ht="12.75">
      <c r="A314" s="80"/>
      <c r="B314" s="17" t="s">
        <v>100</v>
      </c>
      <c r="C314" s="58" t="s">
        <v>2</v>
      </c>
      <c r="D314" s="13"/>
      <c r="E314" s="54">
        <f>SUM(E315:E328)</f>
        <v>370387</v>
      </c>
    </row>
    <row r="315" spans="1:5" ht="12.75">
      <c r="A315" s="44"/>
      <c r="B315" s="14"/>
      <c r="C315" s="29" t="s">
        <v>30</v>
      </c>
      <c r="D315" s="9">
        <v>4010</v>
      </c>
      <c r="E315" s="33">
        <v>226851</v>
      </c>
    </row>
    <row r="316" spans="1:5" ht="12.75">
      <c r="A316" s="44"/>
      <c r="B316" s="14"/>
      <c r="C316" s="29" t="s">
        <v>31</v>
      </c>
      <c r="D316" s="9">
        <v>4040</v>
      </c>
      <c r="E316" s="33">
        <v>13400</v>
      </c>
    </row>
    <row r="317" spans="1:5" ht="12.75">
      <c r="A317" s="44"/>
      <c r="B317" s="14"/>
      <c r="C317" s="29" t="s">
        <v>32</v>
      </c>
      <c r="D317" s="9">
        <v>4110</v>
      </c>
      <c r="E317" s="33">
        <v>34483</v>
      </c>
    </row>
    <row r="318" spans="1:5" ht="12.75">
      <c r="A318" s="44"/>
      <c r="B318" s="14"/>
      <c r="C318" s="29" t="s">
        <v>76</v>
      </c>
      <c r="D318" s="9">
        <v>4120</v>
      </c>
      <c r="E318" s="33">
        <v>5560</v>
      </c>
    </row>
    <row r="319" spans="1:5" ht="12.75">
      <c r="A319" s="44"/>
      <c r="B319" s="14"/>
      <c r="C319" s="29" t="s">
        <v>33</v>
      </c>
      <c r="D319" s="9">
        <v>4210</v>
      </c>
      <c r="E319" s="33">
        <v>3241</v>
      </c>
    </row>
    <row r="320" spans="1:5" ht="12.75">
      <c r="A320" s="44"/>
      <c r="B320" s="14"/>
      <c r="C320" s="29" t="s">
        <v>34</v>
      </c>
      <c r="D320" s="9">
        <v>4260</v>
      </c>
      <c r="E320" s="33">
        <v>9104</v>
      </c>
    </row>
    <row r="321" spans="1:5" ht="12.75">
      <c r="A321" s="44"/>
      <c r="B321" s="14"/>
      <c r="C321" s="29" t="s">
        <v>36</v>
      </c>
      <c r="D321" s="9">
        <v>4300</v>
      </c>
      <c r="E321" s="33">
        <v>10624</v>
      </c>
    </row>
    <row r="322" spans="1:5" ht="12.75">
      <c r="A322" s="44"/>
      <c r="B322" s="14"/>
      <c r="C322" s="29" t="s">
        <v>37</v>
      </c>
      <c r="D322" s="9">
        <v>4410</v>
      </c>
      <c r="E322" s="33">
        <v>360</v>
      </c>
    </row>
    <row r="323" spans="1:5" ht="12.75">
      <c r="A323" s="44"/>
      <c r="B323" s="14"/>
      <c r="C323" s="29" t="s">
        <v>141</v>
      </c>
      <c r="D323" s="9">
        <v>4440</v>
      </c>
      <c r="E323" s="33">
        <v>4710</v>
      </c>
    </row>
    <row r="324" spans="1:5" ht="12.75">
      <c r="A324" s="44"/>
      <c r="B324" s="14"/>
      <c r="C324" s="29" t="s">
        <v>204</v>
      </c>
      <c r="D324" s="44">
        <v>4370</v>
      </c>
      <c r="E324" s="33">
        <v>1495</v>
      </c>
    </row>
    <row r="325" spans="1:5" ht="25.5">
      <c r="A325" s="44"/>
      <c r="B325" s="14"/>
      <c r="C325" s="19" t="s">
        <v>226</v>
      </c>
      <c r="D325" s="9">
        <v>4400</v>
      </c>
      <c r="E325" s="33">
        <v>6310</v>
      </c>
    </row>
    <row r="326" spans="1:5" ht="25.5">
      <c r="A326" s="44"/>
      <c r="B326" s="14"/>
      <c r="C326" s="19" t="s">
        <v>196</v>
      </c>
      <c r="D326" s="44">
        <v>4700</v>
      </c>
      <c r="E326" s="33">
        <v>2000</v>
      </c>
    </row>
    <row r="327" spans="1:5" ht="12.75">
      <c r="A327" s="44"/>
      <c r="B327" s="14"/>
      <c r="C327" s="29" t="s">
        <v>206</v>
      </c>
      <c r="D327" s="44">
        <v>4750</v>
      </c>
      <c r="E327" s="33">
        <v>1029</v>
      </c>
    </row>
    <row r="328" spans="1:5" ht="12.75">
      <c r="A328" s="44"/>
      <c r="B328" s="14"/>
      <c r="C328" s="19" t="s">
        <v>161</v>
      </c>
      <c r="D328" s="9">
        <v>4170</v>
      </c>
      <c r="E328" s="33">
        <v>51220</v>
      </c>
    </row>
    <row r="329" spans="1:5" ht="21.75" customHeight="1">
      <c r="A329" s="79">
        <v>854</v>
      </c>
      <c r="B329" s="55"/>
      <c r="C329" s="60" t="s">
        <v>101</v>
      </c>
      <c r="D329" s="32"/>
      <c r="E329" s="57">
        <f>SUM(E330+E333+E336+E338)</f>
        <v>1320528</v>
      </c>
    </row>
    <row r="330" spans="1:5" ht="18" customHeight="1">
      <c r="A330" s="44"/>
      <c r="B330" s="11">
        <v>85410</v>
      </c>
      <c r="C330" s="49" t="s">
        <v>103</v>
      </c>
      <c r="D330" s="13"/>
      <c r="E330" s="54">
        <f>SUM(E331:E332)</f>
        <v>833500</v>
      </c>
    </row>
    <row r="331" spans="1:5" ht="25.5">
      <c r="A331" s="9"/>
      <c r="B331" s="14"/>
      <c r="C331" s="40" t="s">
        <v>173</v>
      </c>
      <c r="D331" s="9">
        <v>2540</v>
      </c>
      <c r="E331" s="66">
        <v>283500</v>
      </c>
    </row>
    <row r="332" spans="1:5" ht="12.75">
      <c r="A332" s="9"/>
      <c r="B332" s="14"/>
      <c r="C332" s="40" t="s">
        <v>305</v>
      </c>
      <c r="D332" s="9">
        <v>6050</v>
      </c>
      <c r="E332" s="66">
        <v>550000</v>
      </c>
    </row>
    <row r="333" spans="1:5" ht="12.75">
      <c r="A333" s="44"/>
      <c r="B333" s="17" t="s">
        <v>191</v>
      </c>
      <c r="C333" s="12" t="s">
        <v>107</v>
      </c>
      <c r="D333" s="13"/>
      <c r="E333" s="54">
        <f>SUM(E334:E335)</f>
        <v>442202</v>
      </c>
    </row>
    <row r="334" spans="1:5" ht="12.75">
      <c r="A334" s="44"/>
      <c r="B334" s="14"/>
      <c r="C334" s="29" t="s">
        <v>164</v>
      </c>
      <c r="D334" s="9">
        <v>3240</v>
      </c>
      <c r="E334" s="66">
        <v>429100</v>
      </c>
    </row>
    <row r="335" spans="1:5" ht="12.75">
      <c r="A335" s="44"/>
      <c r="B335" s="14"/>
      <c r="C335" s="29" t="s">
        <v>300</v>
      </c>
      <c r="D335" s="9">
        <v>3260</v>
      </c>
      <c r="E335" s="66">
        <v>13102</v>
      </c>
    </row>
    <row r="336" spans="1:5" ht="12.75">
      <c r="A336" s="44"/>
      <c r="B336" s="17" t="s">
        <v>295</v>
      </c>
      <c r="C336" s="87" t="s">
        <v>294</v>
      </c>
      <c r="D336" s="13"/>
      <c r="E336" s="54">
        <f>SUM(E337)</f>
        <v>3132</v>
      </c>
    </row>
    <row r="337" spans="1:5" ht="12.75">
      <c r="A337" s="44"/>
      <c r="B337" s="14"/>
      <c r="C337" s="29" t="s">
        <v>36</v>
      </c>
      <c r="D337" s="9">
        <v>4300</v>
      </c>
      <c r="E337" s="66">
        <v>3132</v>
      </c>
    </row>
    <row r="338" spans="1:5" ht="18" customHeight="1">
      <c r="A338" s="44"/>
      <c r="B338" s="11" t="s">
        <v>104</v>
      </c>
      <c r="C338" s="49" t="s">
        <v>106</v>
      </c>
      <c r="D338" s="13" t="s">
        <v>102</v>
      </c>
      <c r="E338" s="54">
        <f>SUM(E339:E339)</f>
        <v>41694</v>
      </c>
    </row>
    <row r="339" spans="1:5" ht="12.75">
      <c r="A339" s="9"/>
      <c r="B339" s="14"/>
      <c r="C339" s="29" t="s">
        <v>141</v>
      </c>
      <c r="D339" s="9">
        <v>4440</v>
      </c>
      <c r="E339" s="66">
        <v>41694</v>
      </c>
    </row>
    <row r="340" spans="1:5" ht="21" customHeight="1">
      <c r="A340" s="79">
        <v>900</v>
      </c>
      <c r="B340" s="55"/>
      <c r="C340" s="60" t="s">
        <v>108</v>
      </c>
      <c r="D340" s="32"/>
      <c r="E340" s="57">
        <f>SUM(E341+E343+E347+E352+E356+E358+E363+E365)</f>
        <v>8760008</v>
      </c>
    </row>
    <row r="341" spans="1:5" ht="18" customHeight="1">
      <c r="A341" s="35"/>
      <c r="B341" s="11">
        <v>90001</v>
      </c>
      <c r="C341" s="49" t="s">
        <v>109</v>
      </c>
      <c r="D341" s="13"/>
      <c r="E341" s="54">
        <f>SUM(E342)</f>
        <v>150000</v>
      </c>
    </row>
    <row r="342" spans="1:5" ht="25.5">
      <c r="A342" s="44"/>
      <c r="B342" s="14"/>
      <c r="C342" s="19" t="s">
        <v>272</v>
      </c>
      <c r="D342" s="9">
        <v>6300</v>
      </c>
      <c r="E342" s="66">
        <v>150000</v>
      </c>
    </row>
    <row r="343" spans="1:5" ht="18" customHeight="1">
      <c r="A343" s="44"/>
      <c r="B343" s="11">
        <v>90002</v>
      </c>
      <c r="C343" s="49" t="s">
        <v>110</v>
      </c>
      <c r="D343" s="13"/>
      <c r="E343" s="54">
        <f>SUM(E344:E346)</f>
        <v>4089620</v>
      </c>
    </row>
    <row r="344" spans="1:5" ht="12.75">
      <c r="A344" s="9"/>
      <c r="B344" s="14"/>
      <c r="C344" s="29" t="s">
        <v>36</v>
      </c>
      <c r="D344" s="9">
        <v>4300</v>
      </c>
      <c r="E344" s="66">
        <v>536270</v>
      </c>
    </row>
    <row r="345" spans="1:5" ht="25.5">
      <c r="A345" s="9"/>
      <c r="B345" s="14"/>
      <c r="C345" s="15" t="s">
        <v>229</v>
      </c>
      <c r="D345" s="9">
        <v>6050</v>
      </c>
      <c r="E345" s="66">
        <v>3500000</v>
      </c>
    </row>
    <row r="346" spans="1:5" ht="12.75">
      <c r="A346" s="44"/>
      <c r="B346" s="14"/>
      <c r="C346" s="19" t="s">
        <v>40</v>
      </c>
      <c r="D346" s="9">
        <v>4480</v>
      </c>
      <c r="E346" s="66">
        <v>53350</v>
      </c>
    </row>
    <row r="347" spans="1:5" ht="18" customHeight="1">
      <c r="A347" s="44"/>
      <c r="B347" s="11">
        <v>90003</v>
      </c>
      <c r="C347" s="49" t="s">
        <v>111</v>
      </c>
      <c r="D347" s="13"/>
      <c r="E347" s="54">
        <f>SUM(E349:E351)</f>
        <v>686000</v>
      </c>
    </row>
    <row r="348" spans="1:5" ht="12.75">
      <c r="A348" s="16"/>
      <c r="B348" s="14"/>
      <c r="C348" s="29" t="s">
        <v>51</v>
      </c>
      <c r="D348" s="22">
        <v>4300</v>
      </c>
      <c r="E348" s="59">
        <f>SUM(E349:E350)</f>
        <v>676000</v>
      </c>
    </row>
    <row r="349" spans="1:5" ht="12.75">
      <c r="A349" s="44"/>
      <c r="B349" s="14"/>
      <c r="C349" s="29" t="s">
        <v>112</v>
      </c>
      <c r="D349" s="9"/>
      <c r="E349" s="33">
        <v>284000</v>
      </c>
    </row>
    <row r="350" spans="1:5" ht="12.75">
      <c r="A350" s="44"/>
      <c r="B350" s="14"/>
      <c r="C350" s="29" t="s">
        <v>113</v>
      </c>
      <c r="D350" s="9"/>
      <c r="E350" s="33">
        <v>392000</v>
      </c>
    </row>
    <row r="351" spans="1:5" ht="12.75">
      <c r="A351" s="44"/>
      <c r="B351" s="14"/>
      <c r="C351" s="29" t="s">
        <v>157</v>
      </c>
      <c r="D351" s="9">
        <v>4170</v>
      </c>
      <c r="E351" s="33">
        <v>10000</v>
      </c>
    </row>
    <row r="352" spans="1:5" ht="18" customHeight="1">
      <c r="A352" s="44"/>
      <c r="B352" s="11">
        <v>90004</v>
      </c>
      <c r="C352" s="49" t="s">
        <v>114</v>
      </c>
      <c r="D352" s="13"/>
      <c r="E352" s="54">
        <f>SUM(E353)</f>
        <v>943600</v>
      </c>
    </row>
    <row r="353" spans="1:5" ht="12.75">
      <c r="A353" s="9"/>
      <c r="B353" s="14"/>
      <c r="C353" s="29" t="s">
        <v>36</v>
      </c>
      <c r="D353" s="22">
        <v>4300</v>
      </c>
      <c r="E353" s="59">
        <f>SUM(E354:E355)</f>
        <v>943600</v>
      </c>
    </row>
    <row r="354" spans="1:5" ht="12.75">
      <c r="A354" s="44"/>
      <c r="B354" s="14"/>
      <c r="C354" s="29" t="s">
        <v>115</v>
      </c>
      <c r="D354" s="9"/>
      <c r="E354" s="33">
        <v>617400</v>
      </c>
    </row>
    <row r="355" spans="1:5" ht="12.75">
      <c r="A355" s="44"/>
      <c r="B355" s="14"/>
      <c r="C355" s="29" t="s">
        <v>116</v>
      </c>
      <c r="D355" s="9"/>
      <c r="E355" s="33">
        <v>326200</v>
      </c>
    </row>
    <row r="356" spans="1:5" ht="18" customHeight="1">
      <c r="A356" s="44"/>
      <c r="B356" s="11">
        <v>90013</v>
      </c>
      <c r="C356" s="49" t="s">
        <v>146</v>
      </c>
      <c r="D356" s="13"/>
      <c r="E356" s="54">
        <f>SUM(E357)</f>
        <v>150000</v>
      </c>
    </row>
    <row r="357" spans="1:5" ht="12.75">
      <c r="A357" s="9"/>
      <c r="B357" s="14"/>
      <c r="C357" s="29" t="s">
        <v>36</v>
      </c>
      <c r="D357" s="9">
        <v>4300</v>
      </c>
      <c r="E357" s="33">
        <v>150000</v>
      </c>
    </row>
    <row r="358" spans="1:5" ht="20.25" customHeight="1">
      <c r="A358" s="44"/>
      <c r="B358" s="11">
        <v>90015</v>
      </c>
      <c r="C358" s="49" t="s">
        <v>117</v>
      </c>
      <c r="D358" s="13"/>
      <c r="E358" s="54">
        <f>SUM(E359:E362)</f>
        <v>2250000</v>
      </c>
    </row>
    <row r="359" spans="1:5" ht="13.5" customHeight="1">
      <c r="A359" s="9"/>
      <c r="B359" s="14"/>
      <c r="C359" s="29" t="s">
        <v>35</v>
      </c>
      <c r="D359" s="9">
        <v>4270</v>
      </c>
      <c r="E359" s="33">
        <v>450000</v>
      </c>
    </row>
    <row r="360" spans="1:5" ht="13.5" customHeight="1">
      <c r="A360" s="9"/>
      <c r="B360" s="14"/>
      <c r="C360" s="29" t="s">
        <v>63</v>
      </c>
      <c r="D360" s="9">
        <v>4210</v>
      </c>
      <c r="E360" s="33">
        <v>50000</v>
      </c>
    </row>
    <row r="361" spans="1:5" ht="15" customHeight="1">
      <c r="A361" s="44"/>
      <c r="B361" s="14"/>
      <c r="C361" s="29" t="s">
        <v>34</v>
      </c>
      <c r="D361" s="9">
        <v>4260</v>
      </c>
      <c r="E361" s="33">
        <v>1650000</v>
      </c>
    </row>
    <row r="362" spans="1:5" ht="25.5">
      <c r="A362" s="44"/>
      <c r="B362" s="14"/>
      <c r="C362" s="19" t="s">
        <v>72</v>
      </c>
      <c r="D362" s="9">
        <v>6050</v>
      </c>
      <c r="E362" s="33">
        <v>100000</v>
      </c>
    </row>
    <row r="363" spans="1:5" ht="18" customHeight="1">
      <c r="A363" s="44"/>
      <c r="B363" s="11" t="s">
        <v>134</v>
      </c>
      <c r="C363" s="49" t="s">
        <v>136</v>
      </c>
      <c r="D363" s="13"/>
      <c r="E363" s="54">
        <f>SUM(E364)</f>
        <v>5288</v>
      </c>
    </row>
    <row r="364" spans="1:5" ht="13.5" customHeight="1">
      <c r="A364" s="44"/>
      <c r="B364" s="14"/>
      <c r="C364" s="29" t="s">
        <v>36</v>
      </c>
      <c r="D364" s="45">
        <v>4300</v>
      </c>
      <c r="E364" s="66">
        <v>5288</v>
      </c>
    </row>
    <row r="365" spans="1:5" ht="20.25" customHeight="1">
      <c r="A365" s="44"/>
      <c r="B365" s="11">
        <v>90095</v>
      </c>
      <c r="C365" s="49" t="s">
        <v>42</v>
      </c>
      <c r="D365" s="13"/>
      <c r="E365" s="18">
        <f>SUM(E366:E372)-E368</f>
        <v>485500</v>
      </c>
    </row>
    <row r="366" spans="1:5" ht="15" customHeight="1">
      <c r="A366" s="9"/>
      <c r="B366" s="14"/>
      <c r="C366" s="29" t="s">
        <v>118</v>
      </c>
      <c r="D366" s="9">
        <v>4100</v>
      </c>
      <c r="E366" s="66">
        <v>150000</v>
      </c>
    </row>
    <row r="367" spans="1:5" ht="13.5" customHeight="1">
      <c r="A367" s="44"/>
      <c r="B367" s="14"/>
      <c r="C367" s="29" t="s">
        <v>119</v>
      </c>
      <c r="D367" s="9">
        <v>4260</v>
      </c>
      <c r="E367" s="66">
        <v>6000</v>
      </c>
    </row>
    <row r="368" spans="1:5" ht="13.5" customHeight="1">
      <c r="A368" s="44"/>
      <c r="B368" s="14"/>
      <c r="C368" s="29" t="s">
        <v>36</v>
      </c>
      <c r="D368" s="22">
        <v>4300</v>
      </c>
      <c r="E368" s="59">
        <f>SUM(E369:E371)</f>
        <v>29500</v>
      </c>
    </row>
    <row r="369" spans="1:5" ht="13.5" customHeight="1">
      <c r="A369" s="44"/>
      <c r="B369" s="14"/>
      <c r="C369" s="29" t="s">
        <v>210</v>
      </c>
      <c r="D369" s="9"/>
      <c r="E369" s="66">
        <v>5500</v>
      </c>
    </row>
    <row r="370" spans="1:5" ht="12.75">
      <c r="A370" s="44"/>
      <c r="B370" s="14"/>
      <c r="C370" s="29" t="s">
        <v>120</v>
      </c>
      <c r="D370" s="9"/>
      <c r="E370" s="33">
        <v>20000</v>
      </c>
    </row>
    <row r="371" spans="1:5" ht="12.75">
      <c r="A371" s="44"/>
      <c r="B371" s="14"/>
      <c r="C371" s="29" t="s">
        <v>121</v>
      </c>
      <c r="D371" s="9"/>
      <c r="E371" s="33">
        <v>4000</v>
      </c>
    </row>
    <row r="372" spans="1:5" ht="12.75">
      <c r="A372" s="44"/>
      <c r="B372" s="14"/>
      <c r="C372" s="29" t="s">
        <v>193</v>
      </c>
      <c r="D372" s="9">
        <v>4430</v>
      </c>
      <c r="E372" s="33">
        <v>300000</v>
      </c>
    </row>
    <row r="373" spans="1:5" ht="23.25" customHeight="1">
      <c r="A373" s="79">
        <v>921</v>
      </c>
      <c r="B373" s="55"/>
      <c r="C373" s="60" t="s">
        <v>122</v>
      </c>
      <c r="D373" s="32"/>
      <c r="E373" s="27">
        <f>SUM(E374+E376+E380+E382+E384+E386+E392+E396)</f>
        <v>11736524</v>
      </c>
    </row>
    <row r="374" spans="1:5" ht="21" customHeight="1">
      <c r="A374" s="35"/>
      <c r="B374" s="11">
        <v>92106</v>
      </c>
      <c r="C374" s="49" t="s">
        <v>151</v>
      </c>
      <c r="D374" s="13"/>
      <c r="E374" s="18">
        <f>SUM(E375:E375)</f>
        <v>1104430</v>
      </c>
    </row>
    <row r="375" spans="1:5" ht="25.5">
      <c r="A375" s="35"/>
      <c r="B375" s="61"/>
      <c r="C375" s="19" t="s">
        <v>283</v>
      </c>
      <c r="D375" s="46">
        <v>2480</v>
      </c>
      <c r="E375" s="66">
        <v>1104430</v>
      </c>
    </row>
    <row r="376" spans="1:5" ht="16.5" customHeight="1">
      <c r="A376" s="81"/>
      <c r="B376" s="11">
        <v>92108</v>
      </c>
      <c r="C376" s="49" t="s">
        <v>123</v>
      </c>
      <c r="D376" s="13"/>
      <c r="E376" s="54">
        <f>SUM(E377:E379)</f>
        <v>3965100</v>
      </c>
    </row>
    <row r="377" spans="1:5" ht="25.5">
      <c r="A377" s="81"/>
      <c r="B377" s="61"/>
      <c r="C377" s="19" t="s">
        <v>284</v>
      </c>
      <c r="D377" s="46">
        <v>2480</v>
      </c>
      <c r="E377" s="66">
        <v>1050000</v>
      </c>
    </row>
    <row r="378" spans="1:5" ht="12.75">
      <c r="A378" s="81"/>
      <c r="B378" s="61"/>
      <c r="C378" s="40" t="s">
        <v>273</v>
      </c>
      <c r="D378" s="9">
        <v>6060</v>
      </c>
      <c r="E378" s="66">
        <v>20000</v>
      </c>
    </row>
    <row r="379" spans="1:5" ht="25.5">
      <c r="A379" s="44"/>
      <c r="B379" s="14"/>
      <c r="C379" s="40" t="s">
        <v>230</v>
      </c>
      <c r="D379" s="9">
        <v>6050</v>
      </c>
      <c r="E379" s="66">
        <v>2895100</v>
      </c>
    </row>
    <row r="380" spans="1:5" ht="16.5" customHeight="1">
      <c r="A380" s="44"/>
      <c r="B380" s="11">
        <v>92109</v>
      </c>
      <c r="C380" s="49" t="s">
        <v>124</v>
      </c>
      <c r="D380" s="13"/>
      <c r="E380" s="54">
        <f>SUM(E381)</f>
        <v>954560</v>
      </c>
    </row>
    <row r="381" spans="1:5" ht="25.5">
      <c r="A381" s="44"/>
      <c r="B381" s="61"/>
      <c r="C381" s="19" t="s">
        <v>166</v>
      </c>
      <c r="D381" s="46">
        <v>2480</v>
      </c>
      <c r="E381" s="66">
        <v>954560</v>
      </c>
    </row>
    <row r="382" spans="1:5" ht="12.75">
      <c r="A382" s="44"/>
      <c r="B382" s="17" t="s">
        <v>219</v>
      </c>
      <c r="C382" s="47" t="s">
        <v>218</v>
      </c>
      <c r="D382" s="13"/>
      <c r="E382" s="18">
        <f>SUM(E383)</f>
        <v>500000</v>
      </c>
    </row>
    <row r="383" spans="1:5" ht="12.75">
      <c r="A383" s="44"/>
      <c r="B383" s="14"/>
      <c r="C383" s="40" t="s">
        <v>220</v>
      </c>
      <c r="D383" s="9">
        <v>6050</v>
      </c>
      <c r="E383" s="66">
        <v>500000</v>
      </c>
    </row>
    <row r="384" spans="1:5" ht="16.5" customHeight="1">
      <c r="A384" s="44"/>
      <c r="B384" s="11" t="s">
        <v>1</v>
      </c>
      <c r="C384" s="49" t="s">
        <v>125</v>
      </c>
      <c r="D384" s="13"/>
      <c r="E384" s="18">
        <f>SUM(E385:E385)</f>
        <v>1453600</v>
      </c>
    </row>
    <row r="385" spans="1:5" ht="25.5">
      <c r="A385" s="44"/>
      <c r="B385" s="61"/>
      <c r="C385" s="19" t="s">
        <v>285</v>
      </c>
      <c r="D385" s="46">
        <v>2480</v>
      </c>
      <c r="E385" s="66">
        <v>1453600</v>
      </c>
    </row>
    <row r="386" spans="1:5" ht="16.5" customHeight="1">
      <c r="A386" s="44"/>
      <c r="B386" s="11">
        <v>92118</v>
      </c>
      <c r="C386" s="49" t="s">
        <v>126</v>
      </c>
      <c r="D386" s="13"/>
      <c r="E386" s="54">
        <f>SUM(E387:E391)</f>
        <v>3246834</v>
      </c>
    </row>
    <row r="387" spans="1:5" ht="25.5">
      <c r="A387" s="44"/>
      <c r="B387" s="61"/>
      <c r="C387" s="19" t="s">
        <v>286</v>
      </c>
      <c r="D387" s="46">
        <v>2480</v>
      </c>
      <c r="E387" s="66">
        <v>1222450</v>
      </c>
    </row>
    <row r="388" spans="1:5" ht="12.75">
      <c r="A388" s="44"/>
      <c r="B388" s="61"/>
      <c r="C388" s="40" t="s">
        <v>274</v>
      </c>
      <c r="D388" s="9">
        <v>6060</v>
      </c>
      <c r="E388" s="66">
        <v>120000</v>
      </c>
    </row>
    <row r="389" spans="1:5" ht="25.5">
      <c r="A389" s="44"/>
      <c r="B389" s="61"/>
      <c r="C389" s="19" t="s">
        <v>231</v>
      </c>
      <c r="D389" s="9">
        <v>6058</v>
      </c>
      <c r="E389" s="66">
        <v>1166304</v>
      </c>
    </row>
    <row r="390" spans="1:5" ht="25.5">
      <c r="A390" s="44"/>
      <c r="B390" s="61"/>
      <c r="C390" s="19" t="s">
        <v>231</v>
      </c>
      <c r="D390" s="9">
        <v>6059</v>
      </c>
      <c r="E390" s="66">
        <v>738080</v>
      </c>
    </row>
    <row r="391" spans="1:5" ht="25.5">
      <c r="A391" s="44"/>
      <c r="B391" s="61"/>
      <c r="C391" s="19" t="s">
        <v>231</v>
      </c>
      <c r="D391" s="46">
        <v>6050</v>
      </c>
      <c r="E391" s="66">
        <v>0</v>
      </c>
    </row>
    <row r="392" spans="1:5" ht="16.5" customHeight="1">
      <c r="A392" s="44"/>
      <c r="B392" s="11">
        <v>92120</v>
      </c>
      <c r="C392" s="49" t="s">
        <v>105</v>
      </c>
      <c r="D392" s="13"/>
      <c r="E392" s="54">
        <f>SUM(E393:E395)</f>
        <v>400000</v>
      </c>
    </row>
    <row r="393" spans="1:5" ht="51">
      <c r="A393" s="9"/>
      <c r="B393" s="48"/>
      <c r="C393" s="19" t="s">
        <v>223</v>
      </c>
      <c r="D393" s="46">
        <v>2720</v>
      </c>
      <c r="E393" s="66">
        <v>200000</v>
      </c>
    </row>
    <row r="394" spans="1:5" ht="12.75">
      <c r="A394" s="9"/>
      <c r="B394" s="48"/>
      <c r="C394" s="19" t="s">
        <v>275</v>
      </c>
      <c r="D394" s="9">
        <v>6050</v>
      </c>
      <c r="E394" s="66">
        <v>50000</v>
      </c>
    </row>
    <row r="395" spans="1:5" ht="12.75">
      <c r="A395" s="9"/>
      <c r="B395" s="48"/>
      <c r="C395" s="19" t="s">
        <v>232</v>
      </c>
      <c r="D395" s="46">
        <v>6050</v>
      </c>
      <c r="E395" s="66">
        <v>150000</v>
      </c>
    </row>
    <row r="396" spans="1:5" ht="16.5" customHeight="1">
      <c r="A396" s="81"/>
      <c r="B396" s="11">
        <v>92195</v>
      </c>
      <c r="C396" s="49" t="s">
        <v>42</v>
      </c>
      <c r="D396" s="13"/>
      <c r="E396" s="54">
        <f>SUM(E397:E404)</f>
        <v>112000</v>
      </c>
    </row>
    <row r="397" spans="1:5" ht="25.5">
      <c r="A397" s="9"/>
      <c r="B397" s="14"/>
      <c r="C397" s="19" t="s">
        <v>180</v>
      </c>
      <c r="D397" s="16">
        <v>2820</v>
      </c>
      <c r="E397" s="66">
        <v>42350</v>
      </c>
    </row>
    <row r="398" spans="1:5" ht="25.5">
      <c r="A398" s="44"/>
      <c r="B398" s="14"/>
      <c r="C398" s="28" t="s">
        <v>236</v>
      </c>
      <c r="D398" s="16">
        <v>2800</v>
      </c>
      <c r="E398" s="66">
        <v>11200</v>
      </c>
    </row>
    <row r="399" spans="1:5" ht="12.75">
      <c r="A399" s="44"/>
      <c r="B399" s="14"/>
      <c r="C399" s="19" t="s">
        <v>165</v>
      </c>
      <c r="D399" s="9">
        <v>4300</v>
      </c>
      <c r="E399" s="66">
        <v>6800</v>
      </c>
    </row>
    <row r="400" spans="1:5" ht="25.5">
      <c r="A400" s="44"/>
      <c r="B400" s="14"/>
      <c r="C400" s="19" t="s">
        <v>166</v>
      </c>
      <c r="D400" s="9">
        <v>2480</v>
      </c>
      <c r="E400" s="66">
        <v>8500</v>
      </c>
    </row>
    <row r="401" spans="1:5" ht="12.75">
      <c r="A401" s="44"/>
      <c r="B401" s="14"/>
      <c r="C401" s="29" t="s">
        <v>163</v>
      </c>
      <c r="D401" s="9">
        <v>4530</v>
      </c>
      <c r="E401" s="66">
        <v>1000</v>
      </c>
    </row>
    <row r="402" spans="1:5" ht="25.5">
      <c r="A402" s="44"/>
      <c r="B402" s="14"/>
      <c r="C402" s="19" t="s">
        <v>130</v>
      </c>
      <c r="D402" s="9">
        <v>3040</v>
      </c>
      <c r="E402" s="66">
        <v>8250</v>
      </c>
    </row>
    <row r="403" spans="1:5" ht="12.75">
      <c r="A403" s="44"/>
      <c r="B403" s="14"/>
      <c r="C403" s="29" t="s">
        <v>63</v>
      </c>
      <c r="D403" s="9">
        <v>4210</v>
      </c>
      <c r="E403" s="66">
        <v>6400</v>
      </c>
    </row>
    <row r="404" spans="1:5" ht="12.75">
      <c r="A404" s="44"/>
      <c r="B404" s="14"/>
      <c r="C404" s="29" t="s">
        <v>192</v>
      </c>
      <c r="D404" s="9">
        <v>4300</v>
      </c>
      <c r="E404" s="66">
        <v>27500</v>
      </c>
    </row>
    <row r="405" spans="1:5" ht="12.75">
      <c r="A405" s="79">
        <v>926</v>
      </c>
      <c r="B405" s="55"/>
      <c r="C405" s="60" t="s">
        <v>127</v>
      </c>
      <c r="D405" s="65"/>
      <c r="E405" s="27">
        <f>SUM(E406+E408+E418+E420)</f>
        <v>24791243</v>
      </c>
    </row>
    <row r="406" spans="1:6" ht="12.75">
      <c r="A406" s="82"/>
      <c r="B406" s="11" t="s">
        <v>301</v>
      </c>
      <c r="C406" s="49" t="s">
        <v>302</v>
      </c>
      <c r="D406" s="50"/>
      <c r="E406" s="18">
        <f>SUM(E407)</f>
        <v>965000</v>
      </c>
      <c r="F406" s="90"/>
    </row>
    <row r="407" spans="1:6" ht="12.75">
      <c r="A407" s="82"/>
      <c r="B407" s="51"/>
      <c r="C407" s="52" t="s">
        <v>303</v>
      </c>
      <c r="D407" s="91">
        <v>6050</v>
      </c>
      <c r="E407" s="71">
        <v>965000</v>
      </c>
      <c r="F407" s="90"/>
    </row>
    <row r="408" spans="1:5" ht="12.75">
      <c r="A408" s="82"/>
      <c r="B408" s="11" t="s">
        <v>258</v>
      </c>
      <c r="C408" s="49" t="s">
        <v>259</v>
      </c>
      <c r="D408" s="50"/>
      <c r="E408" s="18">
        <f>SUM(E409:E417)</f>
        <v>269400</v>
      </c>
    </row>
    <row r="409" spans="1:5" ht="12.75">
      <c r="A409" s="82"/>
      <c r="B409" s="51"/>
      <c r="C409" s="52" t="s">
        <v>30</v>
      </c>
      <c r="D409" s="51">
        <v>4010</v>
      </c>
      <c r="E409" s="71">
        <v>84000</v>
      </c>
    </row>
    <row r="410" spans="1:5" ht="12.75">
      <c r="A410" s="82"/>
      <c r="B410" s="51"/>
      <c r="C410" s="52" t="s">
        <v>31</v>
      </c>
      <c r="D410" s="51">
        <v>4040</v>
      </c>
      <c r="E410" s="71">
        <v>5000</v>
      </c>
    </row>
    <row r="411" spans="1:5" ht="12.75">
      <c r="A411" s="82"/>
      <c r="B411" s="51"/>
      <c r="C411" s="52" t="s">
        <v>32</v>
      </c>
      <c r="D411" s="51">
        <v>4110</v>
      </c>
      <c r="E411" s="71">
        <v>13804</v>
      </c>
    </row>
    <row r="412" spans="1:5" ht="12.75">
      <c r="A412" s="82"/>
      <c r="B412" s="51"/>
      <c r="C412" s="52" t="s">
        <v>76</v>
      </c>
      <c r="D412" s="51">
        <v>4120</v>
      </c>
      <c r="E412" s="71">
        <v>218</v>
      </c>
    </row>
    <row r="413" spans="1:5" ht="12.75">
      <c r="A413" s="82"/>
      <c r="B413" s="51"/>
      <c r="C413" s="52" t="s">
        <v>63</v>
      </c>
      <c r="D413" s="51">
        <v>4210</v>
      </c>
      <c r="E413" s="71">
        <v>26000</v>
      </c>
    </row>
    <row r="414" spans="1:5" ht="12.75">
      <c r="A414" s="82"/>
      <c r="B414" s="51"/>
      <c r="C414" s="52" t="s">
        <v>34</v>
      </c>
      <c r="D414" s="51">
        <v>4260</v>
      </c>
      <c r="E414" s="71">
        <v>35000</v>
      </c>
    </row>
    <row r="415" spans="1:5" ht="12.75">
      <c r="A415" s="82"/>
      <c r="B415" s="51"/>
      <c r="C415" s="52" t="s">
        <v>35</v>
      </c>
      <c r="D415" s="51">
        <v>4270</v>
      </c>
      <c r="E415" s="71">
        <v>90000</v>
      </c>
    </row>
    <row r="416" spans="1:5" ht="12.75">
      <c r="A416" s="82"/>
      <c r="B416" s="51"/>
      <c r="C416" s="52" t="s">
        <v>244</v>
      </c>
      <c r="D416" s="51">
        <v>4370</v>
      </c>
      <c r="E416" s="71">
        <v>5000</v>
      </c>
    </row>
    <row r="417" spans="1:5" ht="12.75">
      <c r="A417" s="82"/>
      <c r="B417" s="51"/>
      <c r="C417" s="52" t="s">
        <v>198</v>
      </c>
      <c r="D417" s="51">
        <v>4750</v>
      </c>
      <c r="E417" s="71">
        <v>10378</v>
      </c>
    </row>
    <row r="418" spans="1:5" ht="12.75">
      <c r="A418" s="35"/>
      <c r="B418" s="11">
        <v>92605</v>
      </c>
      <c r="C418" s="49" t="s">
        <v>7</v>
      </c>
      <c r="D418" s="13"/>
      <c r="E418" s="54">
        <f>SUM(E419)</f>
        <v>515000</v>
      </c>
    </row>
    <row r="419" spans="1:5" ht="25.5">
      <c r="A419" s="9"/>
      <c r="B419" s="14"/>
      <c r="C419" s="19" t="s">
        <v>180</v>
      </c>
      <c r="D419" s="16">
        <v>2820</v>
      </c>
      <c r="E419" s="66">
        <v>515000</v>
      </c>
    </row>
    <row r="420" spans="1:5" ht="12.75">
      <c r="A420" s="44"/>
      <c r="B420" s="11">
        <v>92695</v>
      </c>
      <c r="C420" s="49" t="s">
        <v>42</v>
      </c>
      <c r="D420" s="13"/>
      <c r="E420" s="54">
        <f>SUM(E422:E437)</f>
        <v>23041843</v>
      </c>
    </row>
    <row r="421" spans="1:5" ht="25.5">
      <c r="A421" s="9"/>
      <c r="B421" s="48"/>
      <c r="C421" s="19" t="s">
        <v>180</v>
      </c>
      <c r="D421" s="53">
        <v>2820</v>
      </c>
      <c r="E421" s="59">
        <f>SUM(E422:E423)</f>
        <v>141920</v>
      </c>
    </row>
    <row r="422" spans="1:5" ht="15" customHeight="1">
      <c r="A422" s="81"/>
      <c r="B422" s="14"/>
      <c r="C422" s="29" t="s">
        <v>246</v>
      </c>
      <c r="D422" s="9"/>
      <c r="E422" s="67">
        <v>103000</v>
      </c>
    </row>
    <row r="423" spans="1:5" ht="13.5" customHeight="1">
      <c r="A423" s="44"/>
      <c r="B423" s="14"/>
      <c r="C423" s="29" t="s">
        <v>128</v>
      </c>
      <c r="D423" s="9"/>
      <c r="E423" s="67">
        <v>38920</v>
      </c>
    </row>
    <row r="424" spans="1:5" ht="24.75" customHeight="1">
      <c r="A424" s="44"/>
      <c r="B424" s="14"/>
      <c r="C424" s="19" t="s">
        <v>0</v>
      </c>
      <c r="D424" s="9">
        <v>6050</v>
      </c>
      <c r="E424" s="72">
        <v>6008960</v>
      </c>
    </row>
    <row r="425" spans="1:5" ht="24.75" customHeight="1">
      <c r="A425" s="44"/>
      <c r="B425" s="14"/>
      <c r="C425" s="19" t="s">
        <v>187</v>
      </c>
      <c r="D425" s="9">
        <v>6050</v>
      </c>
      <c r="E425" s="72">
        <v>1199900</v>
      </c>
    </row>
    <row r="426" spans="1:5" ht="12.75">
      <c r="A426" s="44"/>
      <c r="B426" s="14"/>
      <c r="C426" s="19" t="s">
        <v>222</v>
      </c>
      <c r="D426" s="9">
        <v>6050</v>
      </c>
      <c r="E426" s="72">
        <v>1520000</v>
      </c>
    </row>
    <row r="427" spans="1:5" ht="24.75" customHeight="1">
      <c r="A427" s="44"/>
      <c r="B427" s="14"/>
      <c r="C427" s="19" t="s">
        <v>221</v>
      </c>
      <c r="D427" s="9">
        <v>6050</v>
      </c>
      <c r="E427" s="72">
        <v>0</v>
      </c>
    </row>
    <row r="428" spans="1:5" ht="24.75" customHeight="1">
      <c r="A428" s="44"/>
      <c r="B428" s="14"/>
      <c r="C428" s="19" t="s">
        <v>221</v>
      </c>
      <c r="D428" s="9">
        <v>6058</v>
      </c>
      <c r="E428" s="72">
        <v>5705743</v>
      </c>
    </row>
    <row r="429" spans="1:5" ht="24.75" customHeight="1">
      <c r="A429" s="44"/>
      <c r="B429" s="14"/>
      <c r="C429" s="19" t="s">
        <v>221</v>
      </c>
      <c r="D429" s="9">
        <v>6059</v>
      </c>
      <c r="E429" s="72">
        <v>7750000</v>
      </c>
    </row>
    <row r="430" spans="1:5" ht="15" customHeight="1">
      <c r="A430" s="44"/>
      <c r="B430" s="14"/>
      <c r="C430" s="19" t="s">
        <v>276</v>
      </c>
      <c r="D430" s="9">
        <v>6050</v>
      </c>
      <c r="E430" s="72">
        <v>110000</v>
      </c>
    </row>
    <row r="431" spans="1:5" ht="13.5" customHeight="1">
      <c r="A431" s="44"/>
      <c r="B431" s="14"/>
      <c r="C431" s="29" t="s">
        <v>201</v>
      </c>
      <c r="D431" s="9">
        <v>3040</v>
      </c>
      <c r="E431" s="33">
        <v>10300</v>
      </c>
    </row>
    <row r="432" spans="1:5" ht="13.5" customHeight="1">
      <c r="A432" s="44"/>
      <c r="B432" s="14"/>
      <c r="C432" s="29" t="s">
        <v>63</v>
      </c>
      <c r="D432" s="9">
        <v>4210</v>
      </c>
      <c r="E432" s="33">
        <v>5660</v>
      </c>
    </row>
    <row r="433" spans="1:5" ht="13.5" customHeight="1">
      <c r="A433" s="44"/>
      <c r="B433" s="14"/>
      <c r="C433" s="29" t="s">
        <v>36</v>
      </c>
      <c r="D433" s="9">
        <v>4300</v>
      </c>
      <c r="E433" s="33">
        <v>3060</v>
      </c>
    </row>
    <row r="434" spans="1:5" ht="13.5" customHeight="1">
      <c r="A434" s="44"/>
      <c r="B434" s="14"/>
      <c r="C434" s="29" t="s">
        <v>255</v>
      </c>
      <c r="D434" s="9">
        <v>4300</v>
      </c>
      <c r="E434" s="33">
        <v>420000</v>
      </c>
    </row>
    <row r="435" spans="1:5" ht="13.5" customHeight="1">
      <c r="A435" s="44"/>
      <c r="B435" s="14"/>
      <c r="C435" s="29" t="s">
        <v>256</v>
      </c>
      <c r="D435" s="9">
        <v>4300</v>
      </c>
      <c r="E435" s="33">
        <v>45000</v>
      </c>
    </row>
    <row r="436" spans="1:5" ht="13.5" customHeight="1">
      <c r="A436" s="44"/>
      <c r="B436" s="14"/>
      <c r="C436" s="29" t="s">
        <v>247</v>
      </c>
      <c r="D436" s="9">
        <v>3250</v>
      </c>
      <c r="E436" s="33">
        <v>120000</v>
      </c>
    </row>
    <row r="437" spans="1:5" ht="13.5" customHeight="1">
      <c r="A437" s="44"/>
      <c r="B437" s="14"/>
      <c r="C437" s="29" t="s">
        <v>77</v>
      </c>
      <c r="D437" s="9">
        <v>4530</v>
      </c>
      <c r="E437" s="33">
        <v>1300</v>
      </c>
    </row>
    <row r="438" spans="1:5" ht="33" customHeight="1">
      <c r="A438" s="83"/>
      <c r="B438" s="53"/>
      <c r="C438" s="84" t="s">
        <v>129</v>
      </c>
      <c r="D438" s="84"/>
      <c r="E438" s="85">
        <f>SUM(E405+E373+E340+E329+E313+E279+E262+E259+E229+E221+E217+E195+E192+E99+E71+E59+E55+E20+E17+E12)</f>
        <v>135433050</v>
      </c>
    </row>
    <row r="439" spans="1:5" ht="33" customHeight="1">
      <c r="A439" s="98"/>
      <c r="B439" s="99"/>
      <c r="C439" s="100"/>
      <c r="D439" s="100"/>
      <c r="E439" s="102"/>
    </row>
    <row r="440" spans="1:5" ht="14.25">
      <c r="A440" s="6"/>
      <c r="B440" s="1"/>
      <c r="C440" s="1"/>
      <c r="D440" s="101" t="s">
        <v>296</v>
      </c>
      <c r="E440" s="101"/>
    </row>
    <row r="441" spans="1:5" ht="14.25">
      <c r="A441" s="1"/>
      <c r="C441" s="5"/>
      <c r="D441" s="88"/>
      <c r="E441" s="89"/>
    </row>
    <row r="442" spans="3:5" ht="14.25">
      <c r="C442" s="5"/>
      <c r="D442" s="94" t="s">
        <v>297</v>
      </c>
      <c r="E442" s="94"/>
    </row>
    <row r="443" ht="12.75">
      <c r="E443" s="7"/>
    </row>
    <row r="457" ht="30" customHeight="1">
      <c r="C457" s="7"/>
    </row>
  </sheetData>
  <mergeCells count="12">
    <mergeCell ref="D440:E440"/>
    <mergeCell ref="D442:E442"/>
    <mergeCell ref="E8:E10"/>
    <mergeCell ref="A8:A10"/>
    <mergeCell ref="B8:B10"/>
    <mergeCell ref="C8:C10"/>
    <mergeCell ref="D8:D10"/>
    <mergeCell ref="A6:E6"/>
    <mergeCell ref="D1:E1"/>
    <mergeCell ref="D2:E2"/>
    <mergeCell ref="D3:E3"/>
    <mergeCell ref="D4:E4"/>
  </mergeCells>
  <printOptions/>
  <pageMargins left="0.1968503937007874" right="0.1968503937007874" top="0.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2009-04-07T06:24:03Z</cp:lastPrinted>
  <dcterms:created xsi:type="dcterms:W3CDTF">2001-09-17T09:03:48Z</dcterms:created>
  <dcterms:modified xsi:type="dcterms:W3CDTF">2009-04-07T06:47:15Z</dcterms:modified>
  <cp:category/>
  <cp:version/>
  <cp:contentType/>
  <cp:contentStatus/>
</cp:coreProperties>
</file>