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21" activeTab="0"/>
  </bookViews>
  <sheets>
    <sheet name="Załącznik Nr 2 _ wydatki" sheetId="1" r:id="rId1"/>
  </sheets>
  <definedNames>
    <definedName name="_xlnm.Print_Titles" localSheetId="0">'Załącznik Nr 2 _ wydatki'!$9:$9</definedName>
  </definedNames>
  <calcPr fullCalcOnLoad="1"/>
</workbook>
</file>

<file path=xl/sharedStrings.xml><?xml version="1.0" encoding="utf-8"?>
<sst xmlns="http://schemas.openxmlformats.org/spreadsheetml/2006/main" count="243" uniqueCount="199">
  <si>
    <t>Załącznik Nr 1</t>
  </si>
  <si>
    <t xml:space="preserve">Prezydenta Miasta Łomży </t>
  </si>
  <si>
    <t>Dział</t>
  </si>
  <si>
    <t>Rozdz.</t>
  </si>
  <si>
    <t>Wyszczególnienie</t>
  </si>
  <si>
    <t>§</t>
  </si>
  <si>
    <t>Rolnictwo i łowiectwo</t>
  </si>
  <si>
    <t>050</t>
  </si>
  <si>
    <t>05095</t>
  </si>
  <si>
    <t>Pozostała działalność</t>
  </si>
  <si>
    <t>Wpływy z innych lokalnych opłat pobieranych przez jednostki samorządu terytorialnego na podstawie odrębnych ustaw/karty wędkarskie/</t>
  </si>
  <si>
    <t>700</t>
  </si>
  <si>
    <t>Gospodarka mieszkaniowa</t>
  </si>
  <si>
    <t>70005</t>
  </si>
  <si>
    <t>Gospodarka gruntami i nieruchomościami</t>
  </si>
  <si>
    <t>Wpływy z opłat za zarząd,użytkowanie i użytkowanie wieczyste nieruchomości</t>
  </si>
  <si>
    <t>Wpływy z innych lokalnych opłat pobieranych przez jednostki samorządu terytorialnego na podstawie odrębnych ustaw/adiacenty-50000zł, renta planistyczna-200000zł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</si>
  <si>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</si>
  <si>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</si>
  <si>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Wpływy z tyt. odpłatnego nabycia prawa własności i użytk. Wieczyst.</t>
  </si>
  <si>
    <t>Wpływy ze sprzedaży składników majątkowych</t>
  </si>
  <si>
    <t>Odsetki od nietermin. Wpłat z tytułu podatków i opłat</t>
  </si>
  <si>
    <t>Dotacje celowe otrzymane z budżetu państwa na zadania bieżące z zakresu administracji rządowej oraz inne zadania zlecone ustawami realizowane przez powiat</t>
  </si>
  <si>
    <t>Dochody jednostek samorządu terytorialnego związane z realizacją zadań z zakresu administracji rządowej oraz innych zadań zleconych ustawami</t>
  </si>
  <si>
    <t>Działalność usługowa</t>
  </si>
  <si>
    <t>71013</t>
  </si>
  <si>
    <t>Prace geodezyjne i kartograficzne</t>
  </si>
  <si>
    <t>71014</t>
  </si>
  <si>
    <t xml:space="preserve">Opracowania geodezyjne i kartograficzne </t>
  </si>
  <si>
    <t>71015</t>
  </si>
  <si>
    <t>Nadzór budowlany</t>
  </si>
  <si>
    <t>Administracja publiczna</t>
  </si>
  <si>
    <t>75011</t>
  </si>
  <si>
    <t>Urzęda Wojewódzkie</t>
  </si>
  <si>
    <t>Dotacje celowe otrzymane z budżetu państwa na realizację zadań bieżących z zakresu administracji rządowej oraz innych zadań zleconych gminie ustawami</t>
  </si>
  <si>
    <t>75023</t>
  </si>
  <si>
    <t>Urzędy gmin/miast i miast na prawach powiatu/</t>
  </si>
  <si>
    <t>Wpływy z różnych opłat</t>
  </si>
  <si>
    <t>Pozostałe odsetki</t>
  </si>
  <si>
    <t>Wpływy z różnych dochodów</t>
  </si>
  <si>
    <t>75045</t>
  </si>
  <si>
    <t>Komisje poborowe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</si>
  <si>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</si>
  <si>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</si>
  <si>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</si>
  <si>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Bezpieczeństwo publiczne i ochrona przeciwpożarowa</t>
  </si>
  <si>
    <t>75411</t>
  </si>
  <si>
    <t>Komendy Powiatowe Państwowej Straży Pożarnej</t>
  </si>
  <si>
    <t>Dotacje celowe otrzymane z budżetu państwa na inwestycje i zakupy inwestycyjne z zakresu administracji rządowej oraz inne zadania zlecone ustawami realizowane przez powiat</t>
  </si>
  <si>
    <t>75416</t>
  </si>
  <si>
    <t>Straż Miejska</t>
  </si>
  <si>
    <t>Grzywny, mandaty i inne kary pieniężne od ludności</t>
  </si>
  <si>
    <t>Dochody od osób prawnych, od osób fizycznych i od innych jednostek nieposiadających osobowości prawnej oraz wydatki związane z ich poborem</t>
  </si>
  <si>
    <t>75601</t>
  </si>
  <si>
    <t>Wpływy podatku dochodowego od osób fizycznych</t>
  </si>
  <si>
    <t>Podatek od działalności gospodarczej osób fizycznych opłacany w formie karty podatkowej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</si>
  <si>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</si>
  <si>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</si>
  <si>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</si>
  <si>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</si>
  <si>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</si>
  <si>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 xml:space="preserve">Podatekc od środków transportowych </t>
  </si>
  <si>
    <t>Podatek od czynności cywilnoprawnych</t>
  </si>
  <si>
    <t>Rekompensaty utraconych dochodów w podatkach i opłatach lokalnych</t>
  </si>
  <si>
    <t>75616</t>
  </si>
  <si>
    <t>Wpływy z podatku rolnego, podatku leśnego,podatku od spadków i darowizn,  podatku od czynności cywilnoprawnych, podatków i opłat lokalnych od osób fizycznych</t>
  </si>
  <si>
    <t>Podatek leśny</t>
  </si>
  <si>
    <t>Podatek od środków transportowych</t>
  </si>
  <si>
    <t xml:space="preserve">Podatek od spadków i darowizn </t>
  </si>
  <si>
    <t>Podatek od posiadania psów</t>
  </si>
  <si>
    <t>Wpływy z opłaty targowej</t>
  </si>
  <si>
    <t>75618</t>
  </si>
  <si>
    <t>Wpływy z innych opłat stanowiących dochody jednostek samorządu terytor. Na podstawie ustaw</t>
  </si>
  <si>
    <t>Wpływy z opłaty skarbowej</t>
  </si>
  <si>
    <t>Wpływy z opłaty komunikacyjnej</t>
  </si>
  <si>
    <t>Wpływy z innych lokalnych opłat pobieranych przez jst. Na podst. Odrębnych ustaw</t>
  </si>
  <si>
    <t>Wpływy z opłat za koncesje i licencje</t>
  </si>
  <si>
    <t>Wpływy zopłat za zezwolenia na sprzedaż alkoholu</t>
  </si>
  <si>
    <t>75619</t>
  </si>
  <si>
    <t>Wpływy z różnych rozliczeń</t>
  </si>
  <si>
    <t>75621</t>
  </si>
  <si>
    <t>Udział gmin w podatkach stanowiących dochód budżetu państwa</t>
  </si>
  <si>
    <t>Podatek dochodowy od osób fizycznych</t>
  </si>
  <si>
    <t>Podatek dochodowy od osób prawnych</t>
  </si>
  <si>
    <t>75622</t>
  </si>
  <si>
    <t>Udziały powiatów w podatkach stanowiących dochód budżetu państwa</t>
  </si>
  <si>
    <t>Różne rozliczenia</t>
  </si>
  <si>
    <t>75801</t>
  </si>
  <si>
    <t>Część oświatowa subwencji ogólnej dla jednostek samorządu terytorialnego</t>
  </si>
  <si>
    <t xml:space="preserve">Subwencje ogólne z budżetu państwa </t>
  </si>
  <si>
    <t>Subwencja oświatowa - powiat</t>
  </si>
  <si>
    <t xml:space="preserve">Subwencja oświatowa - gmina </t>
  </si>
  <si>
    <t>75803</t>
  </si>
  <si>
    <t>Część wyrównawcza subwencji ogólnej dla powiatów</t>
  </si>
  <si>
    <t>Subwencje ogólne z budżetu państwa</t>
  </si>
  <si>
    <t>75807</t>
  </si>
  <si>
    <t>Część wyrównawcza subwencji ogólnej dla gmin</t>
  </si>
  <si>
    <t>Różne rozliczenia finansowe</t>
  </si>
  <si>
    <t>0970</t>
  </si>
  <si>
    <t>75831</t>
  </si>
  <si>
    <t>Część równoważąca subwencji ogólnej dla gmin</t>
  </si>
  <si>
    <t>75832</t>
  </si>
  <si>
    <t>Część równoważąca subwencji ogólnej dla powiatów</t>
  </si>
  <si>
    <t xml:space="preserve">Oświata i wychowanie </t>
  </si>
  <si>
    <t>Wpływy z usług</t>
  </si>
  <si>
    <t>Dotacje celowe otrzymane z budżetu państwa na realizację własnych zadań bieżących gmin</t>
  </si>
  <si>
    <t xml:space="preserve">Pozostała działalność </t>
  </si>
  <si>
    <t>Ochrona zdrowia</t>
  </si>
  <si>
    <t>85156</t>
  </si>
  <si>
    <t>Składki na ubezpieczenie zdrowotne oraz świadczenia dla osób nie objętych obowiązkiem ubezpieczenia zdrowotnego</t>
  </si>
  <si>
    <t>Dotacje celowe otrzymane z budżetu państwa na zadania bieżące z zakresu administracji rządowej oraz inne zadania zlecone ustawami realizowane przez powiat/dzieci i młodzież w szkołach i placówkach szkolno - wychowawczych</t>
  </si>
  <si>
    <t>Dotacje celowe otrzymane z budżetu państwa na zadania bieżące z zakresu administracji rządowej oraz inne zadania zlecone ustawami realizowane przez powiat/placówki opiekuńczo wychowawcze/</t>
  </si>
  <si>
    <t>Pomoc społeczna</t>
  </si>
  <si>
    <t>85201</t>
  </si>
  <si>
    <t>Placówki opiekuńczo - wychowawcze</t>
  </si>
  <si>
    <t>Dotacje celowe otrzymane z budżetu na zadania bieżące realizowane na podstawie porozunień między jednostkami samorządu terytorialnego</t>
  </si>
  <si>
    <t>Dotacjae celowe otrzymane z budżetu państwa na realizację bieżących zadań własnych powiatu</t>
  </si>
  <si>
    <t>85202</t>
  </si>
  <si>
    <t>Domy pomocy społecznej</t>
  </si>
  <si>
    <t>85203</t>
  </si>
  <si>
    <t xml:space="preserve">Ośrodki wsparcia </t>
  </si>
  <si>
    <t>85204</t>
  </si>
  <si>
    <t>Rrodziny zastępcze</t>
  </si>
  <si>
    <t>Dotacje celowe otrzymane  z powiatu na zadania bieżące realizowane na podstawie porozumień między jednostkami samorząu terytorialnego</t>
  </si>
  <si>
    <t>85212</t>
  </si>
  <si>
    <t>Świadczenia rodzinne oraz składki na ubezpieczenia emerytalme i rentowe z ubezpieczenia społecznego</t>
  </si>
  <si>
    <t>Odsetki od nienależnie pobranych zasiłków</t>
  </si>
  <si>
    <t>0900</t>
  </si>
  <si>
    <t>Nienaleznie pobrane zasiłki rodzinne</t>
  </si>
  <si>
    <t>2910</t>
  </si>
  <si>
    <t>85213</t>
  </si>
  <si>
    <t xml:space="preserve">Składki na ubezpieczenia zdrowotne opłacane za osoby pobierające niektóre Swiadczeni z pomocy społecznej oraz niektóre świadczenia rodzinne </t>
  </si>
  <si>
    <t>85214</t>
  </si>
  <si>
    <t>Zasiłki i pomoc w naturze oraz składki na ubezpieczenia emerytalne i rentowe</t>
  </si>
  <si>
    <t>Dotacje celowe otrzymane z budżetu państwa na realizację własnych zadań gmin</t>
  </si>
  <si>
    <t>85219</t>
  </si>
  <si>
    <t>Ośrodki pomocy społecznej</t>
  </si>
  <si>
    <t>85228</t>
  </si>
  <si>
    <t>Usługi opiekuńcze i specjalistyczne, usługi opiekuńcze</t>
  </si>
  <si>
    <t xml:space="preserve">Dotacje celowe otrzymane z budżetu państwa na realizację zadań bieżących z zakresu administracji rządowej oraz innych zadań zleconych gmine ustawami </t>
  </si>
  <si>
    <t>85231</t>
  </si>
  <si>
    <t xml:space="preserve">Pomoc dla uchodzców </t>
  </si>
  <si>
    <t>85295</t>
  </si>
  <si>
    <t>2020</t>
  </si>
  <si>
    <t>Pozostałe zadania w zakresie polityki społecznej</t>
  </si>
  <si>
    <t>85311</t>
  </si>
  <si>
    <t>Rehabilitacja zawodowa i społeczna osób niepełnosprawnych</t>
  </si>
  <si>
    <t>Dotacje celowe otrzymane z powiatu na zadania bieżące realizowane na podstawie porozumień między jednostkami samorządu terytorialnego</t>
  </si>
  <si>
    <t>85321</t>
  </si>
  <si>
    <t>Zespoły do spraw orzekania o niepełnosprawności</t>
  </si>
  <si>
    <t>Dotacje celowe otrzymane z budżetu państwa na zadania bieżące z zakresu administracji rządowej oraz inne zadania zlecone ustawmi realizowane przez powiat</t>
  </si>
  <si>
    <t xml:space="preserve">Gospodarka komunalna i ochrona środowiska </t>
  </si>
  <si>
    <t>90002</t>
  </si>
  <si>
    <t>Gospodarka odpadami</t>
  </si>
  <si>
    <t>90095</t>
  </si>
  <si>
    <t>Wpływy z opłaty eksploatacyjnej Szalet, Dworzec</t>
  </si>
  <si>
    <t>Kultura i ochrona dziedzictwa narodowego</t>
  </si>
  <si>
    <t>92116</t>
  </si>
  <si>
    <t>Biblioteki</t>
  </si>
  <si>
    <t>Razem</t>
  </si>
  <si>
    <t>Transport i łączność</t>
  </si>
  <si>
    <t>60016</t>
  </si>
  <si>
    <t>Drogi publiczne gminne</t>
  </si>
  <si>
    <t>Środki na dofinansowanie własnych inwestycji gmin, powiatów, samorządów województw pozyskane z innych zródeł</t>
  </si>
  <si>
    <t>71035</t>
  </si>
  <si>
    <t>Cmentarze</t>
  </si>
  <si>
    <t>Dotacja z budżetu państwa na podst. Porozumień z organami administracji rządowej</t>
  </si>
  <si>
    <t xml:space="preserve">Plan dochodów jednostki samorządu terytorialnego na 2009 rok </t>
  </si>
  <si>
    <t>Plan na 2009 rok</t>
  </si>
  <si>
    <t>Prezydent Miasta</t>
  </si>
  <si>
    <t>mgr inż. Jerzy Brzeziński</t>
  </si>
  <si>
    <t>2360</t>
  </si>
  <si>
    <t>Środki na dofinansowanie własnych zadań bieżących gmin pozyskane z innych źródeł</t>
  </si>
  <si>
    <t>2700</t>
  </si>
  <si>
    <t>Dotacje celowe otrzymane z powiatu na inwestycje i zakupy inwestycyjne realizowane na podstawie porozumień (umów) między jednostkami samorządu terytorialnego</t>
  </si>
  <si>
    <t>6620</t>
  </si>
  <si>
    <t>2440</t>
  </si>
  <si>
    <t>Dotacje otrzymane z funduszy celowych na realizację zadań bieżących jednostek sektora finansów publicznych</t>
  </si>
  <si>
    <t>Kultura fizyczna i sport</t>
  </si>
  <si>
    <t>Dotacje otrzymane z funduszy celowych na finansowanie lub dofinansowanie kosztów realizacji inwestycji i zakupów inwestycyjnych jednostek sektora finansów publicznych</t>
  </si>
  <si>
    <t xml:space="preserve">Dotacja rozwojowa w ramach Regionalnego Programu Operacyjnego Województwa Podlaskiego </t>
  </si>
  <si>
    <t>6208</t>
  </si>
  <si>
    <t>6260</t>
  </si>
  <si>
    <t>Edukacyjna opieka wychowawcza</t>
  </si>
  <si>
    <t>Pomoc materialna dla uczniów</t>
  </si>
  <si>
    <t>60015</t>
  </si>
  <si>
    <t>Drogi publiczne w miastach na prawach powiatu</t>
  </si>
  <si>
    <t>Dotacje celowe otrzymane z budżetu państwa na realizację inwestycji i zakupów inwestycyjnych własnych powiatu</t>
  </si>
  <si>
    <t>6430</t>
  </si>
  <si>
    <t>Muzea</t>
  </si>
  <si>
    <t>Obiekty sportowe</t>
  </si>
  <si>
    <t>Dotacje celowe otrzymane z samorządu województwa na inwestycje i zakupy inwestycyjne realizowane na podstawie porozumień (umów) między jednostkami samorządu terytorialnego</t>
  </si>
  <si>
    <t>6630</t>
  </si>
  <si>
    <t>85220</t>
  </si>
  <si>
    <t>Ośrodek interwencji kryzysowej</t>
  </si>
  <si>
    <t>85226</t>
  </si>
  <si>
    <t>Ośrodki adopcyjno - opiekuńcze</t>
  </si>
  <si>
    <t>do Zarządzenia Nr 44/09</t>
  </si>
  <si>
    <t>z dnia 31.03.2009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</si>
</sst>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2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3" fontId="5" fillId="2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3" fontId="5" fillId="3" borderId="1" xfId="0" applyNumberFormat="1" applyFont="1" applyFill="1" applyBorder="1" applyAlignment="1" applyProtection="1">
      <alignment horizontal="right"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indent="2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3" fontId="6" fillId="0" borderId="1" xfId="0" applyNumberFormat="1" applyFont="1" applyBorder="1" applyAlignment="1" applyProtection="1">
      <alignment horizontal="right" vertical="center" wrapTex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3" fontId="8" fillId="4" borderId="1" xfId="0" applyNumberFormat="1" applyFont="1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  <xf numFmtId="3" fontId="6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 applyProtection="1">
      <alignment wrapText="1"/>
      <protection locked="0"/>
    </xf>
    <xf numFmtId="3" fontId="6" fillId="4" borderId="1" xfId="0" applyNumberFormat="1" applyFont="1" applyFill="1" applyBorder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wrapText="1"/>
      <protection locked="0"/>
    </xf>
    <xf numFmtId="3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3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3" fontId="5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/>
    </xf>
    <xf numFmtId="49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49" fontId="9" fillId="4" borderId="1" xfId="0" applyNumberFormat="1" applyFon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1" xfId="0" applyFont="1" applyFill="1" applyBorder="1" applyAlignment="1" applyProtection="1">
      <alignment horizontal="center" vertical="center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49" fontId="5" fillId="6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3" fontId="6" fillId="6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49" fontId="6" fillId="8" borderId="1" xfId="0" applyNumberFormat="1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wrapText="1"/>
      <protection locked="0"/>
    </xf>
    <xf numFmtId="49" fontId="6" fillId="8" borderId="1" xfId="0" applyNumberFormat="1" applyFont="1" applyFill="1" applyBorder="1" applyAlignment="1" applyProtection="1">
      <alignment horizontal="left" vertical="center" indent="2"/>
      <protection locked="0"/>
    </xf>
    <xf numFmtId="3" fontId="5" fillId="8" borderId="1" xfId="0" applyNumberFormat="1" applyFont="1" applyFill="1" applyBorder="1" applyAlignment="1" applyProtection="1">
      <alignment horizontal="right" vertical="center"/>
      <protection hidden="1"/>
    </xf>
    <xf numFmtId="49" fontId="6" fillId="9" borderId="1" xfId="0" applyNumberFormat="1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wrapText="1"/>
      <protection locked="0"/>
    </xf>
    <xf numFmtId="49" fontId="6" fillId="9" borderId="1" xfId="0" applyNumberFormat="1" applyFont="1" applyFill="1" applyBorder="1" applyAlignment="1" applyProtection="1">
      <alignment horizontal="left" vertical="center" indent="2"/>
      <protection locked="0"/>
    </xf>
    <xf numFmtId="3" fontId="5" fillId="9" borderId="1" xfId="0" applyNumberFormat="1" applyFont="1" applyFill="1" applyBorder="1" applyAlignment="1" applyProtection="1">
      <alignment horizontal="right" vertical="center"/>
      <protection hidden="1"/>
    </xf>
    <xf numFmtId="3" fontId="6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wrapText="1"/>
    </xf>
    <xf numFmtId="0" fontId="5" fillId="8" borderId="1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/>
    </xf>
    <xf numFmtId="3" fontId="6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9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/>
    </xf>
    <xf numFmtId="0" fontId="5" fillId="8" borderId="1" xfId="0" applyFont="1" applyFill="1" applyBorder="1" applyAlignment="1" applyProtection="1">
      <alignment wrapText="1"/>
      <protection locked="0"/>
    </xf>
    <xf numFmtId="49" fontId="5" fillId="8" borderId="1" xfId="0" applyNumberFormat="1" applyFont="1" applyFill="1" applyBorder="1" applyAlignment="1" applyProtection="1">
      <alignment horizontal="center" vertical="center"/>
      <protection locked="0"/>
    </xf>
    <xf numFmtId="3" fontId="5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9" borderId="1" xfId="0" applyFont="1" applyFill="1" applyBorder="1" applyAlignment="1" applyProtection="1">
      <alignment wrapText="1"/>
      <protection locked="0"/>
    </xf>
    <xf numFmtId="49" fontId="5" fillId="9" borderId="1" xfId="0" applyNumberFormat="1" applyFont="1" applyFill="1" applyBorder="1" applyAlignment="1" applyProtection="1">
      <alignment horizontal="center" vertical="center"/>
      <protection locked="0"/>
    </xf>
    <xf numFmtId="3" fontId="5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indent="2"/>
      <protection locked="0"/>
    </xf>
    <xf numFmtId="0" fontId="0" fillId="0" borderId="1" xfId="0" applyFill="1" applyBorder="1" applyAlignment="1">
      <alignment/>
    </xf>
    <xf numFmtId="0" fontId="5" fillId="9" borderId="1" xfId="0" applyFont="1" applyFill="1" applyBorder="1" applyAlignment="1" applyProtection="1">
      <alignment wrapText="1"/>
      <protection locked="0"/>
    </xf>
    <xf numFmtId="49" fontId="5" fillId="9" borderId="1" xfId="0" applyNumberFormat="1" applyFont="1" applyFill="1" applyBorder="1" applyAlignment="1" applyProtection="1">
      <alignment horizontal="center" vertical="center"/>
      <protection locked="0"/>
    </xf>
    <xf numFmtId="3" fontId="5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E182"/>
  <sheetViews>
    <sheetView tabSelected="1" zoomScale="75" zoomScaleNormal="75" workbookViewId="0" topLeftCell="A1">
      <selection activeCell="D5" sqref="D5:E5"/>
    </sheetView>
  </sheetViews>
  <sheetFormatPr defaultColWidth="9.00390625" defaultRowHeight="12.75"/>
  <cols>
    <col min="1" max="1" width="7.375" style="0" customWidth="1"/>
    <col min="2" max="2" width="10.875" style="0" customWidth="1"/>
    <col min="3" max="3" width="60.125" style="0" customWidth="1"/>
    <col min="4" max="4" width="11.125" style="0" customWidth="1"/>
    <col min="5" max="5" width="22.25390625" style="0" customWidth="1"/>
    <col min="6" max="6" width="15.75390625" style="0" customWidth="1"/>
    <col min="7" max="7" width="17.125" style="0" customWidth="1"/>
  </cols>
  <sheetData>
    <row r="1" spans="4:5" ht="15">
      <c r="D1" s="98" t="s">
        <v>0</v>
      </c>
      <c r="E1" s="98"/>
    </row>
    <row r="2" spans="4:5" ht="15">
      <c r="D2" s="98" t="s">
        <v>197</v>
      </c>
      <c r="E2" s="98"/>
    </row>
    <row r="3" spans="4:5" ht="15">
      <c r="D3" s="98" t="s">
        <v>1</v>
      </c>
      <c r="E3" s="98"/>
    </row>
    <row r="4" spans="4:5" ht="15">
      <c r="D4" s="98" t="s">
        <v>198</v>
      </c>
      <c r="E4" s="98"/>
    </row>
    <row r="5" spans="4:5" ht="15">
      <c r="D5" s="100"/>
      <c r="E5" s="100"/>
    </row>
    <row r="6" spans="1:5" ht="33" customHeight="1">
      <c r="A6" s="101" t="s">
        <v>167</v>
      </c>
      <c r="B6" s="101"/>
      <c r="C6" s="101"/>
      <c r="D6" s="101"/>
      <c r="E6" s="101"/>
    </row>
    <row r="7" spans="1:5" ht="13.5" thickBot="1">
      <c r="A7" s="1"/>
      <c r="B7" s="1"/>
      <c r="C7" s="1"/>
      <c r="D7" s="1"/>
      <c r="E7" s="1"/>
    </row>
    <row r="8" spans="1:5" ht="59.25" customHeight="1" thickBot="1">
      <c r="A8" s="58" t="s">
        <v>2</v>
      </c>
      <c r="B8" s="58" t="s">
        <v>3</v>
      </c>
      <c r="C8" s="58" t="s">
        <v>4</v>
      </c>
      <c r="D8" s="58" t="s">
        <v>5</v>
      </c>
      <c r="E8" s="59" t="s">
        <v>168</v>
      </c>
    </row>
    <row r="9" spans="1:5" ht="14.25" customHeight="1" thickBot="1">
      <c r="A9" s="60">
        <v>1</v>
      </c>
      <c r="B9" s="61">
        <v>2</v>
      </c>
      <c r="C9" s="62">
        <v>3</v>
      </c>
      <c r="D9" s="61">
        <v>4</v>
      </c>
      <c r="E9" s="63">
        <v>5</v>
      </c>
    </row>
    <row r="10" spans="1:5" ht="21.75" customHeight="1">
      <c r="A10" s="3" t="s">
        <v>7</v>
      </c>
      <c r="B10" s="4"/>
      <c r="C10" s="5" t="s">
        <v>6</v>
      </c>
      <c r="D10" s="3"/>
      <c r="E10" s="6">
        <v>1000</v>
      </c>
    </row>
    <row r="11" spans="1:5" ht="15.75">
      <c r="A11" s="7"/>
      <c r="B11" s="8" t="s">
        <v>8</v>
      </c>
      <c r="C11" s="9" t="s">
        <v>9</v>
      </c>
      <c r="D11" s="10"/>
      <c r="E11" s="11">
        <v>1000</v>
      </c>
    </row>
    <row r="12" spans="1:5" ht="47.25">
      <c r="A12" s="7"/>
      <c r="B12" s="12"/>
      <c r="C12" s="13" t="s">
        <v>10</v>
      </c>
      <c r="D12" s="14">
        <v>4900</v>
      </c>
      <c r="E12" s="77">
        <v>1000</v>
      </c>
    </row>
    <row r="13" spans="1:5" ht="15.75">
      <c r="A13" s="65">
        <v>600</v>
      </c>
      <c r="B13" s="66"/>
      <c r="C13" s="67" t="s">
        <v>160</v>
      </c>
      <c r="D13" s="68"/>
      <c r="E13" s="69">
        <f>SUM(E14+E17)</f>
        <v>1901581</v>
      </c>
    </row>
    <row r="14" spans="1:5" ht="15.75">
      <c r="A14" s="90"/>
      <c r="B14" s="70" t="s">
        <v>185</v>
      </c>
      <c r="C14" s="71" t="s">
        <v>186</v>
      </c>
      <c r="D14" s="72"/>
      <c r="E14" s="73">
        <f>SUM(E15:E16)</f>
        <v>1521581</v>
      </c>
    </row>
    <row r="15" spans="1:5" ht="15.75">
      <c r="A15" s="90"/>
      <c r="B15" s="52"/>
      <c r="C15" s="13" t="s">
        <v>39</v>
      </c>
      <c r="D15" s="14" t="s">
        <v>98</v>
      </c>
      <c r="E15" s="77">
        <v>170181</v>
      </c>
    </row>
    <row r="16" spans="1:5" ht="31.5">
      <c r="A16" s="90"/>
      <c r="B16" s="52"/>
      <c r="C16" s="78" t="s">
        <v>187</v>
      </c>
      <c r="D16" s="14" t="s">
        <v>188</v>
      </c>
      <c r="E16" s="77">
        <v>1351400</v>
      </c>
    </row>
    <row r="17" spans="1:5" ht="15.75">
      <c r="A17" s="7"/>
      <c r="B17" s="70" t="s">
        <v>161</v>
      </c>
      <c r="C17" s="71" t="s">
        <v>162</v>
      </c>
      <c r="D17" s="72"/>
      <c r="E17" s="73">
        <f>SUM(E18:E19)</f>
        <v>380000</v>
      </c>
    </row>
    <row r="18" spans="1:5" ht="15.75">
      <c r="A18" s="7"/>
      <c r="B18" s="91"/>
      <c r="C18" s="92" t="s">
        <v>39</v>
      </c>
      <c r="D18" s="93" t="s">
        <v>98</v>
      </c>
      <c r="E18" s="77">
        <v>40000</v>
      </c>
    </row>
    <row r="19" spans="1:5" ht="31.5">
      <c r="A19" s="7"/>
      <c r="B19" s="12"/>
      <c r="C19" s="26" t="s">
        <v>163</v>
      </c>
      <c r="D19" s="27">
        <v>6290</v>
      </c>
      <c r="E19" s="77">
        <v>340000</v>
      </c>
    </row>
    <row r="20" spans="1:5" ht="21" customHeight="1">
      <c r="A20" s="3" t="s">
        <v>11</v>
      </c>
      <c r="B20" s="3"/>
      <c r="C20" s="5" t="s">
        <v>12</v>
      </c>
      <c r="D20" s="3"/>
      <c r="E20" s="6">
        <f>SUM(E21)</f>
        <v>3264075</v>
      </c>
    </row>
    <row r="21" spans="1:5" ht="15.75">
      <c r="A21" s="15"/>
      <c r="B21" s="8" t="s">
        <v>13</v>
      </c>
      <c r="C21" s="16" t="s">
        <v>14</v>
      </c>
      <c r="D21" s="8"/>
      <c r="E21" s="11">
        <f>SUM(E22:E30)</f>
        <v>3264075</v>
      </c>
    </row>
    <row r="22" spans="1:5" ht="31.5">
      <c r="A22" s="7"/>
      <c r="B22" s="12"/>
      <c r="C22" s="17" t="s">
        <v>15</v>
      </c>
      <c r="D22" s="12">
        <v>470</v>
      </c>
      <c r="E22" s="18">
        <v>938075</v>
      </c>
    </row>
    <row r="23" spans="1:5" ht="47.25">
      <c r="A23" s="19"/>
      <c r="B23" s="20"/>
      <c r="C23" s="21" t="s">
        <v>16</v>
      </c>
      <c r="D23" s="22">
        <v>490</v>
      </c>
      <c r="E23" s="23">
        <v>350000</v>
      </c>
    </row>
    <row r="24" spans="1:5" ht="63">
      <c r="A24" s="24"/>
      <c r="B24" s="25"/>
      <c r="C24" s="26" t="s">
        <v>17</v>
      </c>
      <c r="D24" s="27">
        <v>750</v>
      </c>
      <c r="E24" s="28">
        <v>565000</v>
      </c>
    </row>
    <row r="25" spans="1:5" ht="45.75" customHeight="1">
      <c r="A25" s="7"/>
      <c r="B25" s="12"/>
      <c r="C25" s="17" t="s">
        <v>18</v>
      </c>
      <c r="D25" s="12">
        <v>760</v>
      </c>
      <c r="E25" s="18">
        <v>52000</v>
      </c>
    </row>
    <row r="26" spans="1:5" ht="31.5" customHeight="1">
      <c r="A26" s="7"/>
      <c r="B26" s="12"/>
      <c r="C26" s="17" t="s">
        <v>19</v>
      </c>
      <c r="D26" s="12">
        <v>770</v>
      </c>
      <c r="E26" s="18">
        <v>900000</v>
      </c>
    </row>
    <row r="27" spans="1:5" ht="15.75">
      <c r="A27" s="7"/>
      <c r="B27" s="25"/>
      <c r="C27" s="26" t="s">
        <v>20</v>
      </c>
      <c r="D27" s="27">
        <v>870</v>
      </c>
      <c r="E27" s="28">
        <v>0</v>
      </c>
    </row>
    <row r="28" spans="1:5" ht="15.75">
      <c r="A28" s="7"/>
      <c r="B28" s="27"/>
      <c r="C28" s="29" t="s">
        <v>21</v>
      </c>
      <c r="D28" s="27">
        <v>910</v>
      </c>
      <c r="E28" s="30">
        <v>20000</v>
      </c>
    </row>
    <row r="29" spans="1:5" ht="47.25">
      <c r="A29" s="7"/>
      <c r="B29" s="12"/>
      <c r="C29" s="17" t="s">
        <v>22</v>
      </c>
      <c r="D29" s="12">
        <v>2110</v>
      </c>
      <c r="E29" s="18">
        <v>30000</v>
      </c>
    </row>
    <row r="30" spans="1:5" ht="47.25">
      <c r="A30" s="7"/>
      <c r="B30" s="12"/>
      <c r="C30" s="17" t="s">
        <v>23</v>
      </c>
      <c r="D30" s="12">
        <v>2360</v>
      </c>
      <c r="E30" s="18">
        <v>409000</v>
      </c>
    </row>
    <row r="31" spans="1:5" ht="22.5" customHeight="1">
      <c r="A31" s="4">
        <v>710</v>
      </c>
      <c r="B31" s="3"/>
      <c r="C31" s="31" t="s">
        <v>24</v>
      </c>
      <c r="D31" s="3"/>
      <c r="E31" s="32">
        <f>SUM(E32+E34+E36+E38)</f>
        <v>389000</v>
      </c>
    </row>
    <row r="32" spans="1:5" ht="15.75">
      <c r="A32" s="33"/>
      <c r="B32" s="8" t="s">
        <v>25</v>
      </c>
      <c r="C32" s="9" t="s">
        <v>26</v>
      </c>
      <c r="D32" s="8"/>
      <c r="E32" s="34">
        <f>SUM(E33)</f>
        <v>90000</v>
      </c>
    </row>
    <row r="33" spans="1:5" ht="47.25">
      <c r="A33" s="7"/>
      <c r="B33" s="12"/>
      <c r="C33" s="17" t="s">
        <v>22</v>
      </c>
      <c r="D33" s="12">
        <v>2110</v>
      </c>
      <c r="E33" s="18">
        <v>90000</v>
      </c>
    </row>
    <row r="34" spans="1:5" ht="15.75">
      <c r="A34" s="7"/>
      <c r="B34" s="8" t="s">
        <v>27</v>
      </c>
      <c r="C34" s="9" t="s">
        <v>28</v>
      </c>
      <c r="D34" s="8"/>
      <c r="E34" s="34">
        <f>SUM(E35)</f>
        <v>20000</v>
      </c>
    </row>
    <row r="35" spans="1:5" ht="47.25">
      <c r="A35" s="7"/>
      <c r="B35" s="12"/>
      <c r="C35" s="17" t="s">
        <v>22</v>
      </c>
      <c r="D35" s="12">
        <v>2110</v>
      </c>
      <c r="E35" s="18">
        <v>20000</v>
      </c>
    </row>
    <row r="36" spans="1:5" ht="15.75">
      <c r="A36" s="7"/>
      <c r="B36" s="8" t="s">
        <v>29</v>
      </c>
      <c r="C36" s="9" t="s">
        <v>30</v>
      </c>
      <c r="D36" s="8"/>
      <c r="E36" s="34">
        <f>SUM(E37)</f>
        <v>269000</v>
      </c>
    </row>
    <row r="37" spans="1:5" ht="47.25">
      <c r="A37" s="7"/>
      <c r="B37" s="12"/>
      <c r="C37" s="13" t="s">
        <v>22</v>
      </c>
      <c r="D37" s="12">
        <v>6050</v>
      </c>
      <c r="E37" s="18">
        <v>269000</v>
      </c>
    </row>
    <row r="38" spans="1:5" ht="15.75">
      <c r="A38" s="7"/>
      <c r="B38" s="70" t="s">
        <v>164</v>
      </c>
      <c r="C38" s="71" t="s">
        <v>165</v>
      </c>
      <c r="D38" s="70"/>
      <c r="E38" s="74">
        <f>SUM(E39)</f>
        <v>10000</v>
      </c>
    </row>
    <row r="39" spans="1:5" ht="31.5">
      <c r="A39" s="7"/>
      <c r="B39" s="12"/>
      <c r="C39" s="29" t="s">
        <v>166</v>
      </c>
      <c r="D39" s="12" t="s">
        <v>143</v>
      </c>
      <c r="E39" s="18">
        <v>10000</v>
      </c>
    </row>
    <row r="40" spans="1:5" ht="21.75" customHeight="1">
      <c r="A40" s="4">
        <v>750</v>
      </c>
      <c r="B40" s="3"/>
      <c r="C40" s="5" t="s">
        <v>31</v>
      </c>
      <c r="D40" s="3"/>
      <c r="E40" s="35">
        <f>SUM(E41+E45+E50)</f>
        <v>1194064</v>
      </c>
    </row>
    <row r="41" spans="1:5" ht="15.75">
      <c r="A41" s="36"/>
      <c r="B41" s="8" t="s">
        <v>32</v>
      </c>
      <c r="C41" s="9" t="s">
        <v>33</v>
      </c>
      <c r="D41" s="8"/>
      <c r="E41" s="37">
        <f>SUM(E42:E44)</f>
        <v>728000</v>
      </c>
    </row>
    <row r="42" spans="1:5" ht="47.25">
      <c r="A42" s="7"/>
      <c r="B42" s="12"/>
      <c r="C42" s="17" t="s">
        <v>34</v>
      </c>
      <c r="D42" s="12">
        <v>2010</v>
      </c>
      <c r="E42" s="18">
        <v>530000</v>
      </c>
    </row>
    <row r="43" spans="1:5" ht="47.25">
      <c r="A43" s="7"/>
      <c r="B43" s="12"/>
      <c r="C43" s="17" t="s">
        <v>22</v>
      </c>
      <c r="D43" s="12">
        <v>2110</v>
      </c>
      <c r="E43" s="18">
        <v>183000</v>
      </c>
    </row>
    <row r="44" spans="1:5" ht="47.25">
      <c r="A44" s="7"/>
      <c r="B44" s="12"/>
      <c r="C44" s="17" t="s">
        <v>23</v>
      </c>
      <c r="D44" s="12">
        <v>2360</v>
      </c>
      <c r="E44" s="18">
        <v>15000</v>
      </c>
    </row>
    <row r="45" spans="1:5" ht="15.75">
      <c r="A45" s="7"/>
      <c r="B45" s="8" t="s">
        <v>35</v>
      </c>
      <c r="C45" s="9" t="s">
        <v>36</v>
      </c>
      <c r="D45" s="8"/>
      <c r="E45" s="37">
        <f>SUM(E46:E49)</f>
        <v>431064</v>
      </c>
    </row>
    <row r="46" spans="1:5" ht="15.75">
      <c r="A46" s="38"/>
      <c r="B46" s="12"/>
      <c r="C46" s="17" t="s">
        <v>37</v>
      </c>
      <c r="D46" s="12">
        <v>690</v>
      </c>
      <c r="E46" s="18">
        <v>4000</v>
      </c>
    </row>
    <row r="47" spans="1:5" ht="63">
      <c r="A47" s="38"/>
      <c r="B47" s="12"/>
      <c r="C47" s="17" t="s">
        <v>17</v>
      </c>
      <c r="D47" s="12">
        <v>750</v>
      </c>
      <c r="E47" s="18">
        <v>26000</v>
      </c>
    </row>
    <row r="48" spans="1:5" ht="15.75">
      <c r="A48" s="38"/>
      <c r="B48" s="12"/>
      <c r="C48" s="17" t="s">
        <v>38</v>
      </c>
      <c r="D48" s="12">
        <v>920</v>
      </c>
      <c r="E48" s="18">
        <v>400064</v>
      </c>
    </row>
    <row r="49" spans="1:5" ht="15.75">
      <c r="A49" s="38"/>
      <c r="B49" s="12"/>
      <c r="C49" s="17" t="s">
        <v>39</v>
      </c>
      <c r="D49" s="12">
        <v>970</v>
      </c>
      <c r="E49" s="18">
        <v>1000</v>
      </c>
    </row>
    <row r="50" spans="1:5" ht="15.75">
      <c r="A50" s="38"/>
      <c r="B50" s="8" t="s">
        <v>40</v>
      </c>
      <c r="C50" s="9" t="s">
        <v>41</v>
      </c>
      <c r="D50" s="8"/>
      <c r="E50" s="34">
        <f>SUM(E51)</f>
        <v>35000</v>
      </c>
    </row>
    <row r="51" spans="1:5" ht="47.25">
      <c r="A51" s="38"/>
      <c r="B51" s="12"/>
      <c r="C51" s="17" t="s">
        <v>22</v>
      </c>
      <c r="D51" s="12">
        <v>2110</v>
      </c>
      <c r="E51" s="18">
        <v>35000</v>
      </c>
    </row>
    <row r="52" spans="1:5" ht="38.25" customHeight="1">
      <c r="A52" s="2">
        <v>751</v>
      </c>
      <c r="B52" s="3"/>
      <c r="C52" s="31" t="s">
        <v>42</v>
      </c>
      <c r="D52" s="3"/>
      <c r="E52" s="32">
        <f>SUM(E53)</f>
        <v>10214</v>
      </c>
    </row>
    <row r="53" spans="1:5" ht="31.5">
      <c r="A53" s="38"/>
      <c r="B53" s="8" t="s">
        <v>43</v>
      </c>
      <c r="C53" s="9" t="s">
        <v>44</v>
      </c>
      <c r="D53" s="8"/>
      <c r="E53" s="34">
        <f>SUM(E54)</f>
        <v>10214</v>
      </c>
    </row>
    <row r="54" spans="1:5" ht="47.25">
      <c r="A54" s="38"/>
      <c r="B54" s="12"/>
      <c r="C54" s="17" t="s">
        <v>34</v>
      </c>
      <c r="D54" s="12">
        <v>2010</v>
      </c>
      <c r="E54" s="18">
        <v>10214</v>
      </c>
    </row>
    <row r="55" spans="1:5" ht="21.75" customHeight="1">
      <c r="A55" s="2">
        <v>754</v>
      </c>
      <c r="B55" s="3"/>
      <c r="C55" s="31" t="s">
        <v>45</v>
      </c>
      <c r="D55" s="3"/>
      <c r="E55" s="32">
        <f>SUM(E56+E60)</f>
        <v>6357800</v>
      </c>
    </row>
    <row r="56" spans="1:5" ht="15.75">
      <c r="A56" s="38"/>
      <c r="B56" s="8" t="s">
        <v>46</v>
      </c>
      <c r="C56" s="9" t="s">
        <v>47</v>
      </c>
      <c r="D56" s="8"/>
      <c r="E56" s="34">
        <f>SUM(E57:E59)</f>
        <v>6107800</v>
      </c>
    </row>
    <row r="57" spans="1:5" ht="47.25">
      <c r="A57" s="38"/>
      <c r="B57" s="12"/>
      <c r="C57" s="17" t="s">
        <v>22</v>
      </c>
      <c r="D57" s="12">
        <v>2110</v>
      </c>
      <c r="E57" s="18">
        <v>5192800</v>
      </c>
    </row>
    <row r="58" spans="1:5" ht="47.25">
      <c r="A58" s="38"/>
      <c r="B58" s="12"/>
      <c r="C58" s="17" t="s">
        <v>48</v>
      </c>
      <c r="D58" s="12">
        <v>6410</v>
      </c>
      <c r="E58" s="18">
        <v>905000</v>
      </c>
    </row>
    <row r="59" spans="1:5" ht="47.25">
      <c r="A59" s="38"/>
      <c r="B59" s="12"/>
      <c r="C59" s="78" t="s">
        <v>174</v>
      </c>
      <c r="D59" s="12" t="s">
        <v>175</v>
      </c>
      <c r="E59" s="18">
        <v>10000</v>
      </c>
    </row>
    <row r="60" spans="1:5" ht="15.75">
      <c r="A60" s="38"/>
      <c r="B60" s="8" t="s">
        <v>49</v>
      </c>
      <c r="C60" s="9" t="s">
        <v>50</v>
      </c>
      <c r="D60" s="8"/>
      <c r="E60" s="34">
        <f>SUM(E61)</f>
        <v>250000</v>
      </c>
    </row>
    <row r="61" spans="1:5" ht="15.75">
      <c r="A61" s="38"/>
      <c r="B61" s="12"/>
      <c r="C61" s="17" t="s">
        <v>51</v>
      </c>
      <c r="D61" s="12">
        <v>570</v>
      </c>
      <c r="E61" s="18">
        <v>250000</v>
      </c>
    </row>
    <row r="62" spans="1:5" ht="53.25" customHeight="1">
      <c r="A62" s="4">
        <v>756</v>
      </c>
      <c r="B62" s="3"/>
      <c r="C62" s="31" t="s">
        <v>52</v>
      </c>
      <c r="D62" s="3"/>
      <c r="E62" s="32">
        <f>SUM(E63+E66+E72+E82+E88+E90+E93)</f>
        <v>73225308</v>
      </c>
    </row>
    <row r="63" spans="1:5" ht="15.75">
      <c r="A63" s="15"/>
      <c r="B63" s="8" t="s">
        <v>53</v>
      </c>
      <c r="C63" s="16" t="s">
        <v>54</v>
      </c>
      <c r="D63" s="8"/>
      <c r="E63" s="37">
        <v>305000</v>
      </c>
    </row>
    <row r="64" spans="1:5" ht="31.5">
      <c r="A64" s="33"/>
      <c r="B64" s="25"/>
      <c r="C64" s="26" t="s">
        <v>55</v>
      </c>
      <c r="D64" s="27">
        <v>350</v>
      </c>
      <c r="E64" s="28">
        <v>300000</v>
      </c>
    </row>
    <row r="65" spans="1:5" ht="15.75">
      <c r="A65" s="7"/>
      <c r="B65" s="12"/>
      <c r="C65" s="17" t="s">
        <v>56</v>
      </c>
      <c r="D65" s="12">
        <v>910</v>
      </c>
      <c r="E65" s="39">
        <v>5000</v>
      </c>
    </row>
    <row r="66" spans="1:5" ht="47.25">
      <c r="A66" s="7"/>
      <c r="B66" s="8" t="s">
        <v>57</v>
      </c>
      <c r="C66" s="9" t="s">
        <v>58</v>
      </c>
      <c r="D66" s="8"/>
      <c r="E66" s="34">
        <f>SUM(E67:E71)</f>
        <v>13797266</v>
      </c>
    </row>
    <row r="67" spans="1:5" ht="15.75">
      <c r="A67" s="7"/>
      <c r="B67" s="40"/>
      <c r="C67" s="17" t="s">
        <v>59</v>
      </c>
      <c r="D67" s="41">
        <v>310</v>
      </c>
      <c r="E67" s="42">
        <v>13030000</v>
      </c>
    </row>
    <row r="68" spans="1:5" ht="15.75">
      <c r="A68" s="7"/>
      <c r="B68" s="12"/>
      <c r="C68" s="26" t="s">
        <v>60</v>
      </c>
      <c r="D68" s="12">
        <v>320</v>
      </c>
      <c r="E68" s="39">
        <v>97</v>
      </c>
    </row>
    <row r="69" spans="1:5" ht="18" customHeight="1">
      <c r="A69" s="15"/>
      <c r="B69" s="25"/>
      <c r="C69" s="26" t="s">
        <v>61</v>
      </c>
      <c r="D69" s="27">
        <v>340</v>
      </c>
      <c r="E69" s="28">
        <v>493327</v>
      </c>
    </row>
    <row r="70" spans="1:5" ht="15.75">
      <c r="A70" s="7"/>
      <c r="B70" s="25"/>
      <c r="C70" s="26" t="s">
        <v>62</v>
      </c>
      <c r="D70" s="27">
        <v>500</v>
      </c>
      <c r="E70" s="28">
        <v>60000</v>
      </c>
    </row>
    <row r="71" spans="1:5" ht="31.5">
      <c r="A71" s="7"/>
      <c r="B71" s="25"/>
      <c r="C71" s="17" t="s">
        <v>63</v>
      </c>
      <c r="D71" s="27">
        <v>2680</v>
      </c>
      <c r="E71" s="28">
        <v>213842</v>
      </c>
    </row>
    <row r="72" spans="1:5" ht="47.25">
      <c r="A72" s="7"/>
      <c r="B72" s="8" t="s">
        <v>64</v>
      </c>
      <c r="C72" s="9" t="s">
        <v>65</v>
      </c>
      <c r="D72" s="8"/>
      <c r="E72" s="34">
        <f>SUM(E73:E81)</f>
        <v>8705409</v>
      </c>
    </row>
    <row r="73" spans="1:5" ht="15.75">
      <c r="A73" s="7"/>
      <c r="B73" s="40"/>
      <c r="C73" s="26" t="s">
        <v>59</v>
      </c>
      <c r="D73" s="27">
        <v>310</v>
      </c>
      <c r="E73" s="28">
        <v>5422265</v>
      </c>
    </row>
    <row r="74" spans="1:5" ht="15.75">
      <c r="A74" s="7"/>
      <c r="B74" s="25"/>
      <c r="C74" s="29" t="s">
        <v>60</v>
      </c>
      <c r="D74" s="27">
        <v>320</v>
      </c>
      <c r="E74" s="28">
        <v>92000</v>
      </c>
    </row>
    <row r="75" spans="1:5" ht="15.75">
      <c r="A75" s="7"/>
      <c r="B75" s="25"/>
      <c r="C75" s="17" t="s">
        <v>66</v>
      </c>
      <c r="D75" s="12">
        <v>330</v>
      </c>
      <c r="E75" s="18">
        <v>306</v>
      </c>
    </row>
    <row r="76" spans="1:5" ht="15.75">
      <c r="A76" s="36"/>
      <c r="B76" s="43"/>
      <c r="C76" s="17" t="s">
        <v>67</v>
      </c>
      <c r="D76" s="12">
        <v>340</v>
      </c>
      <c r="E76" s="18">
        <v>839838</v>
      </c>
    </row>
    <row r="77" spans="1:5" ht="15.75">
      <c r="A77" s="7"/>
      <c r="B77" s="12"/>
      <c r="C77" s="17" t="s">
        <v>68</v>
      </c>
      <c r="D77" s="12">
        <v>360</v>
      </c>
      <c r="E77" s="18">
        <v>200000</v>
      </c>
    </row>
    <row r="78" spans="1:5" ht="15.75">
      <c r="A78" s="7"/>
      <c r="B78" s="12"/>
      <c r="C78" s="17" t="s">
        <v>69</v>
      </c>
      <c r="D78" s="12">
        <v>370</v>
      </c>
      <c r="E78" s="18">
        <v>87000</v>
      </c>
    </row>
    <row r="79" spans="1:5" ht="15.75">
      <c r="A79" s="7"/>
      <c r="B79" s="12"/>
      <c r="C79" s="17" t="s">
        <v>70</v>
      </c>
      <c r="D79" s="12">
        <v>430</v>
      </c>
      <c r="E79" s="18">
        <v>460000</v>
      </c>
    </row>
    <row r="80" spans="1:5" ht="15.75">
      <c r="A80" s="7"/>
      <c r="B80" s="12"/>
      <c r="C80" s="17" t="s">
        <v>62</v>
      </c>
      <c r="D80" s="12">
        <v>500</v>
      </c>
      <c r="E80" s="18">
        <v>1600000</v>
      </c>
    </row>
    <row r="81" spans="1:5" ht="15.75">
      <c r="A81" s="7"/>
      <c r="B81" s="12"/>
      <c r="C81" s="26" t="s">
        <v>56</v>
      </c>
      <c r="D81" s="27">
        <v>910</v>
      </c>
      <c r="E81" s="28">
        <v>4000</v>
      </c>
    </row>
    <row r="82" spans="1:5" ht="31.5">
      <c r="A82" s="7"/>
      <c r="B82" s="8" t="s">
        <v>71</v>
      </c>
      <c r="C82" s="9" t="s">
        <v>72</v>
      </c>
      <c r="D82" s="8"/>
      <c r="E82" s="34">
        <f>SUM(E83:E87)</f>
        <v>3710000</v>
      </c>
    </row>
    <row r="83" spans="1:5" ht="15.75">
      <c r="A83" s="7"/>
      <c r="B83" s="40"/>
      <c r="C83" s="17" t="s">
        <v>73</v>
      </c>
      <c r="D83" s="12">
        <v>410</v>
      </c>
      <c r="E83" s="18">
        <v>1300000</v>
      </c>
    </row>
    <row r="84" spans="1:5" ht="15.75">
      <c r="A84" s="7"/>
      <c r="B84" s="25"/>
      <c r="C84" s="26" t="s">
        <v>74</v>
      </c>
      <c r="D84" s="27">
        <v>420</v>
      </c>
      <c r="E84" s="28">
        <v>1150000</v>
      </c>
    </row>
    <row r="85" spans="1:5" ht="31.5">
      <c r="A85" s="7"/>
      <c r="B85" s="12"/>
      <c r="C85" s="26" t="s">
        <v>75</v>
      </c>
      <c r="D85" s="27">
        <v>490</v>
      </c>
      <c r="E85" s="28">
        <v>490000</v>
      </c>
    </row>
    <row r="86" spans="1:5" ht="15.75">
      <c r="A86" s="15"/>
      <c r="B86" s="25"/>
      <c r="C86" s="17" t="s">
        <v>76</v>
      </c>
      <c r="D86" s="12">
        <v>590</v>
      </c>
      <c r="E86" s="30">
        <v>20000</v>
      </c>
    </row>
    <row r="87" spans="1:5" ht="15.75">
      <c r="A87" s="33"/>
      <c r="B87" s="25"/>
      <c r="C87" s="17" t="s">
        <v>77</v>
      </c>
      <c r="D87" s="12">
        <v>480</v>
      </c>
      <c r="E87" s="30">
        <v>750000</v>
      </c>
    </row>
    <row r="88" spans="1:5" ht="15.75">
      <c r="A88" s="7"/>
      <c r="B88" s="8" t="s">
        <v>78</v>
      </c>
      <c r="C88" s="16" t="s">
        <v>79</v>
      </c>
      <c r="D88" s="44"/>
      <c r="E88" s="34">
        <f>SUM(E89)</f>
        <v>50000</v>
      </c>
    </row>
    <row r="89" spans="1:5" ht="18" customHeight="1">
      <c r="A89" s="7"/>
      <c r="B89" s="40"/>
      <c r="C89" s="17" t="s">
        <v>56</v>
      </c>
      <c r="D89" s="12">
        <v>910</v>
      </c>
      <c r="E89" s="42">
        <v>50000</v>
      </c>
    </row>
    <row r="90" spans="1:5" ht="31.5">
      <c r="A90" s="7"/>
      <c r="B90" s="8" t="s">
        <v>80</v>
      </c>
      <c r="C90" s="16" t="s">
        <v>81</v>
      </c>
      <c r="D90" s="8"/>
      <c r="E90" s="37">
        <f>SUM(E91:E92)</f>
        <v>36632846</v>
      </c>
    </row>
    <row r="91" spans="1:5" ht="15.75">
      <c r="A91" s="7"/>
      <c r="B91" s="40"/>
      <c r="C91" s="17" t="s">
        <v>82</v>
      </c>
      <c r="D91" s="12">
        <v>10</v>
      </c>
      <c r="E91" s="18">
        <v>33942846</v>
      </c>
    </row>
    <row r="92" spans="1:5" ht="15.75">
      <c r="A92" s="7"/>
      <c r="B92" s="40"/>
      <c r="C92" s="17" t="s">
        <v>83</v>
      </c>
      <c r="D92" s="12">
        <v>20</v>
      </c>
      <c r="E92" s="18">
        <v>2690000</v>
      </c>
    </row>
    <row r="93" spans="1:5" ht="31.5">
      <c r="A93" s="7"/>
      <c r="B93" s="8" t="s">
        <v>84</v>
      </c>
      <c r="C93" s="16" t="s">
        <v>85</v>
      </c>
      <c r="D93" s="8"/>
      <c r="E93" s="37">
        <f>SUM(E94:E95)</f>
        <v>10024787</v>
      </c>
    </row>
    <row r="94" spans="1:5" ht="15.75">
      <c r="A94" s="7"/>
      <c r="B94" s="40"/>
      <c r="C94" s="17" t="s">
        <v>82</v>
      </c>
      <c r="D94" s="12">
        <v>10</v>
      </c>
      <c r="E94" s="18">
        <v>9474787</v>
      </c>
    </row>
    <row r="95" spans="1:5" ht="15.75">
      <c r="A95" s="7"/>
      <c r="B95" s="40"/>
      <c r="C95" s="17" t="s">
        <v>83</v>
      </c>
      <c r="D95" s="12">
        <v>20</v>
      </c>
      <c r="E95" s="18">
        <v>550000</v>
      </c>
    </row>
    <row r="96" spans="1:5" ht="21" customHeight="1">
      <c r="A96" s="4">
        <v>758</v>
      </c>
      <c r="B96" s="3"/>
      <c r="C96" s="31" t="s">
        <v>86</v>
      </c>
      <c r="D96" s="3"/>
      <c r="E96" s="32">
        <f>SUM(E97+E101+E103+E105+E107+E109)</f>
        <v>87566394</v>
      </c>
    </row>
    <row r="97" spans="1:5" ht="31.5">
      <c r="A97" s="40"/>
      <c r="B97" s="8" t="s">
        <v>87</v>
      </c>
      <c r="C97" s="9" t="s">
        <v>88</v>
      </c>
      <c r="D97" s="8"/>
      <c r="E97" s="34">
        <f>SUM(E98:E100)</f>
        <v>75242437</v>
      </c>
    </row>
    <row r="98" spans="1:5" ht="15.75">
      <c r="A98" s="40"/>
      <c r="B98" s="40"/>
      <c r="C98" s="17" t="s">
        <v>89</v>
      </c>
      <c r="D98" s="12">
        <v>2920</v>
      </c>
      <c r="E98" s="18">
        <v>0</v>
      </c>
    </row>
    <row r="99" spans="1:5" ht="15.75">
      <c r="A99" s="40"/>
      <c r="B99" s="40"/>
      <c r="C99" s="17" t="s">
        <v>90</v>
      </c>
      <c r="D99" s="12">
        <v>2920</v>
      </c>
      <c r="E99" s="18">
        <v>44937020</v>
      </c>
    </row>
    <row r="100" spans="1:5" ht="15.75">
      <c r="A100" s="24"/>
      <c r="B100" s="40"/>
      <c r="C100" s="17" t="s">
        <v>91</v>
      </c>
      <c r="D100" s="12">
        <v>2920</v>
      </c>
      <c r="E100" s="18">
        <v>30305417</v>
      </c>
    </row>
    <row r="101" spans="1:5" ht="15.75">
      <c r="A101" s="7"/>
      <c r="B101" s="8" t="s">
        <v>92</v>
      </c>
      <c r="C101" s="9" t="s">
        <v>93</v>
      </c>
      <c r="D101" s="8"/>
      <c r="E101" s="34">
        <f>SUM(E102)</f>
        <v>831871</v>
      </c>
    </row>
    <row r="102" spans="1:5" ht="15.75">
      <c r="A102" s="7"/>
      <c r="B102" s="47"/>
      <c r="C102" s="17" t="s">
        <v>94</v>
      </c>
      <c r="D102" s="12">
        <v>2920</v>
      </c>
      <c r="E102" s="18">
        <v>831871</v>
      </c>
    </row>
    <row r="103" spans="1:5" ht="15.75">
      <c r="A103" s="7"/>
      <c r="B103" s="8" t="s">
        <v>95</v>
      </c>
      <c r="C103" s="9" t="s">
        <v>96</v>
      </c>
      <c r="D103" s="8"/>
      <c r="E103" s="34">
        <f>SUM(E104)</f>
        <v>4850620</v>
      </c>
    </row>
    <row r="104" spans="1:5" ht="15.75">
      <c r="A104" s="7"/>
      <c r="B104" s="48"/>
      <c r="C104" s="17" t="s">
        <v>94</v>
      </c>
      <c r="D104" s="12">
        <v>2920</v>
      </c>
      <c r="E104" s="18">
        <v>4850620</v>
      </c>
    </row>
    <row r="105" spans="1:5" ht="15.75">
      <c r="A105" s="7"/>
      <c r="B105" s="45">
        <v>75814</v>
      </c>
      <c r="C105" s="9" t="s">
        <v>97</v>
      </c>
      <c r="D105" s="8"/>
      <c r="E105" s="34">
        <f>SUM(E106)</f>
        <v>30732</v>
      </c>
    </row>
    <row r="106" spans="1:5" ht="15.75">
      <c r="A106" s="7"/>
      <c r="B106" s="48"/>
      <c r="C106" s="17" t="s">
        <v>39</v>
      </c>
      <c r="D106" s="12" t="s">
        <v>98</v>
      </c>
      <c r="E106" s="18">
        <v>30732</v>
      </c>
    </row>
    <row r="107" spans="1:5" ht="15.75">
      <c r="A107" s="7"/>
      <c r="B107" s="8" t="s">
        <v>99</v>
      </c>
      <c r="C107" s="9" t="s">
        <v>100</v>
      </c>
      <c r="D107" s="8"/>
      <c r="E107" s="34">
        <f>SUM(E108)</f>
        <v>2625449</v>
      </c>
    </row>
    <row r="108" spans="1:5" ht="15.75">
      <c r="A108" s="7"/>
      <c r="B108" s="40"/>
      <c r="C108" s="17" t="s">
        <v>94</v>
      </c>
      <c r="D108" s="12">
        <v>2920</v>
      </c>
      <c r="E108" s="18">
        <v>2625449</v>
      </c>
    </row>
    <row r="109" spans="1:5" ht="15.75">
      <c r="A109" s="7"/>
      <c r="B109" s="8" t="s">
        <v>101</v>
      </c>
      <c r="C109" s="9" t="s">
        <v>102</v>
      </c>
      <c r="D109" s="8"/>
      <c r="E109" s="34">
        <f>SUM(E110)</f>
        <v>3985285</v>
      </c>
    </row>
    <row r="110" spans="1:5" ht="15.75">
      <c r="A110" s="7"/>
      <c r="B110" s="40"/>
      <c r="C110" s="17" t="s">
        <v>94</v>
      </c>
      <c r="D110" s="12">
        <v>2920</v>
      </c>
      <c r="E110" s="18">
        <v>3985285</v>
      </c>
    </row>
    <row r="111" spans="1:5" ht="21.75" customHeight="1">
      <c r="A111" s="4">
        <v>801</v>
      </c>
      <c r="B111" s="49"/>
      <c r="C111" s="31" t="s">
        <v>103</v>
      </c>
      <c r="D111" s="3"/>
      <c r="E111" s="32">
        <f>SUM(E112)</f>
        <v>0</v>
      </c>
    </row>
    <row r="112" spans="1:5" ht="15.75">
      <c r="A112" s="7"/>
      <c r="B112" s="45">
        <v>80195</v>
      </c>
      <c r="C112" s="9" t="s">
        <v>9</v>
      </c>
      <c r="D112" s="8"/>
      <c r="E112" s="34">
        <f>SUM(E113:E113)</f>
        <v>0</v>
      </c>
    </row>
    <row r="113" spans="1:5" ht="31.5">
      <c r="A113" s="7"/>
      <c r="B113" s="40"/>
      <c r="C113" s="17" t="s">
        <v>105</v>
      </c>
      <c r="D113" s="12">
        <v>2030</v>
      </c>
      <c r="E113" s="18"/>
    </row>
    <row r="114" spans="1:5" ht="15.75">
      <c r="A114" s="4">
        <v>851</v>
      </c>
      <c r="B114" s="3"/>
      <c r="C114" s="31" t="s">
        <v>107</v>
      </c>
      <c r="D114" s="3"/>
      <c r="E114" s="32">
        <f>SUM(E115)</f>
        <v>32000</v>
      </c>
    </row>
    <row r="115" spans="1:5" ht="31.5">
      <c r="A115" s="40"/>
      <c r="B115" s="8" t="s">
        <v>108</v>
      </c>
      <c r="C115" s="9" t="s">
        <v>109</v>
      </c>
      <c r="D115" s="8"/>
      <c r="E115" s="34">
        <f>SUM(E116:E118)</f>
        <v>32000</v>
      </c>
    </row>
    <row r="116" spans="1:5" ht="63">
      <c r="A116" s="7"/>
      <c r="B116" s="40"/>
      <c r="C116" s="29" t="s">
        <v>110</v>
      </c>
      <c r="D116" s="27">
        <v>2110</v>
      </c>
      <c r="E116" s="51">
        <v>3000</v>
      </c>
    </row>
    <row r="117" spans="1:5" ht="47.25">
      <c r="A117" s="7"/>
      <c r="B117" s="25"/>
      <c r="C117" s="17" t="s">
        <v>34</v>
      </c>
      <c r="D117" s="12">
        <v>2010</v>
      </c>
      <c r="E117" s="18">
        <v>1000</v>
      </c>
    </row>
    <row r="118" spans="1:5" ht="47.25">
      <c r="A118" s="7"/>
      <c r="B118" s="12"/>
      <c r="C118" s="17" t="s">
        <v>111</v>
      </c>
      <c r="D118" s="12">
        <v>2110</v>
      </c>
      <c r="E118" s="18">
        <v>28000</v>
      </c>
    </row>
    <row r="119" spans="1:5" ht="21" customHeight="1">
      <c r="A119" s="4">
        <v>852</v>
      </c>
      <c r="B119" s="3"/>
      <c r="C119" s="31" t="s">
        <v>112</v>
      </c>
      <c r="D119" s="3"/>
      <c r="E119" s="32">
        <f>SUM(E120+E122+E124+E126+E128+E133+E135+E138+E140+E142+E144+E146+E148)</f>
        <v>20355102</v>
      </c>
    </row>
    <row r="120" spans="1:5" ht="15.75">
      <c r="A120" s="7"/>
      <c r="B120" s="8" t="s">
        <v>113</v>
      </c>
      <c r="C120" s="9" t="s">
        <v>114</v>
      </c>
      <c r="D120" s="8"/>
      <c r="E120" s="34">
        <f>SUM(E121:E121)</f>
        <v>180000</v>
      </c>
    </row>
    <row r="121" spans="1:5" ht="47.25">
      <c r="A121" s="7"/>
      <c r="B121" s="12"/>
      <c r="C121" s="17" t="s">
        <v>115</v>
      </c>
      <c r="D121" s="12">
        <v>2320</v>
      </c>
      <c r="E121" s="18">
        <v>180000</v>
      </c>
    </row>
    <row r="122" spans="1:5" ht="15.75">
      <c r="A122" s="7"/>
      <c r="B122" s="8" t="s">
        <v>117</v>
      </c>
      <c r="C122" s="9" t="s">
        <v>118</v>
      </c>
      <c r="D122" s="8"/>
      <c r="E122" s="34">
        <f>SUM(E123:E123)</f>
        <v>1686000</v>
      </c>
    </row>
    <row r="123" spans="1:5" ht="31.5">
      <c r="A123" s="7"/>
      <c r="B123" s="12"/>
      <c r="C123" s="17" t="s">
        <v>116</v>
      </c>
      <c r="D123" s="12">
        <v>2130</v>
      </c>
      <c r="E123" s="18">
        <v>1686000</v>
      </c>
    </row>
    <row r="124" spans="1:5" ht="21.75" customHeight="1">
      <c r="A124" s="7"/>
      <c r="B124" s="8" t="s">
        <v>119</v>
      </c>
      <c r="C124" s="9" t="s">
        <v>120</v>
      </c>
      <c r="D124" s="8"/>
      <c r="E124" s="34">
        <f>SUM(E125:E125)</f>
        <v>314000</v>
      </c>
    </row>
    <row r="125" spans="1:5" ht="47.25">
      <c r="A125" s="7"/>
      <c r="B125" s="12"/>
      <c r="C125" s="17" t="s">
        <v>34</v>
      </c>
      <c r="D125" s="12">
        <v>2010</v>
      </c>
      <c r="E125" s="18">
        <v>314000</v>
      </c>
    </row>
    <row r="126" spans="1:5" ht="15.75">
      <c r="A126" s="7"/>
      <c r="B126" s="8" t="s">
        <v>121</v>
      </c>
      <c r="C126" s="9" t="s">
        <v>122</v>
      </c>
      <c r="D126" s="8"/>
      <c r="E126" s="34">
        <f>SUM(E127:E127)</f>
        <v>323352</v>
      </c>
    </row>
    <row r="127" spans="1:5" ht="50.25" customHeight="1">
      <c r="A127" s="7"/>
      <c r="B127" s="12"/>
      <c r="C127" s="17" t="s">
        <v>123</v>
      </c>
      <c r="D127" s="12">
        <v>2320</v>
      </c>
      <c r="E127" s="18">
        <v>323352</v>
      </c>
    </row>
    <row r="128" spans="1:5" ht="31.5">
      <c r="A128" s="7"/>
      <c r="B128" s="8" t="s">
        <v>124</v>
      </c>
      <c r="C128" s="9" t="s">
        <v>125</v>
      </c>
      <c r="D128" s="8"/>
      <c r="E128" s="34">
        <f>SUM(E129:E132)</f>
        <v>13254000</v>
      </c>
    </row>
    <row r="129" spans="1:5" ht="19.5" customHeight="1">
      <c r="A129" s="7"/>
      <c r="B129" s="52"/>
      <c r="C129" s="13" t="s">
        <v>126</v>
      </c>
      <c r="D129" s="52" t="s">
        <v>127</v>
      </c>
      <c r="E129" s="39">
        <v>2000</v>
      </c>
    </row>
    <row r="130" spans="1:5" ht="15.75">
      <c r="A130" s="7"/>
      <c r="B130" s="52"/>
      <c r="C130" s="13" t="s">
        <v>128</v>
      </c>
      <c r="D130" s="52" t="s">
        <v>129</v>
      </c>
      <c r="E130" s="39">
        <v>8000</v>
      </c>
    </row>
    <row r="131" spans="1:5" ht="47.25">
      <c r="A131" s="7"/>
      <c r="B131" s="52"/>
      <c r="C131" s="13" t="s">
        <v>23</v>
      </c>
      <c r="D131" s="52" t="s">
        <v>171</v>
      </c>
      <c r="E131" s="39">
        <v>44000</v>
      </c>
    </row>
    <row r="132" spans="1:5" ht="47.25">
      <c r="A132" s="7"/>
      <c r="B132" s="12"/>
      <c r="C132" s="17" t="s">
        <v>34</v>
      </c>
      <c r="D132" s="12">
        <v>2010</v>
      </c>
      <c r="E132" s="18">
        <v>13200000</v>
      </c>
    </row>
    <row r="133" spans="1:5" ht="47.25">
      <c r="A133" s="7"/>
      <c r="B133" s="8" t="s">
        <v>130</v>
      </c>
      <c r="C133" s="9" t="s">
        <v>131</v>
      </c>
      <c r="D133" s="8"/>
      <c r="E133" s="34">
        <f>SUM(E134)</f>
        <v>150000</v>
      </c>
    </row>
    <row r="134" spans="1:5" ht="47.25">
      <c r="A134" s="7"/>
      <c r="B134" s="12"/>
      <c r="C134" s="17" t="s">
        <v>34</v>
      </c>
      <c r="D134" s="12">
        <v>2010</v>
      </c>
      <c r="E134" s="18">
        <v>150000</v>
      </c>
    </row>
    <row r="135" spans="1:5" ht="31.5">
      <c r="A135" s="7"/>
      <c r="B135" s="8" t="s">
        <v>132</v>
      </c>
      <c r="C135" s="9" t="s">
        <v>133</v>
      </c>
      <c r="D135" s="8"/>
      <c r="E135" s="34">
        <f>SUM(E136:E137)</f>
        <v>2420000</v>
      </c>
    </row>
    <row r="136" spans="1:5" ht="47.25">
      <c r="A136" s="7"/>
      <c r="B136" s="12"/>
      <c r="C136" s="17" t="s">
        <v>34</v>
      </c>
      <c r="D136" s="12">
        <v>2010</v>
      </c>
      <c r="E136" s="18">
        <v>925000</v>
      </c>
    </row>
    <row r="137" spans="1:5" ht="31.5">
      <c r="A137" s="7"/>
      <c r="B137" s="12"/>
      <c r="C137" s="17" t="s">
        <v>134</v>
      </c>
      <c r="D137" s="12">
        <v>2030</v>
      </c>
      <c r="E137" s="18">
        <v>1495000</v>
      </c>
    </row>
    <row r="138" spans="1:5" ht="15.75">
      <c r="A138" s="7"/>
      <c r="B138" s="8" t="s">
        <v>135</v>
      </c>
      <c r="C138" s="9" t="s">
        <v>136</v>
      </c>
      <c r="D138" s="8"/>
      <c r="E138" s="34">
        <f>SUM(E139:E139)</f>
        <v>732000</v>
      </c>
    </row>
    <row r="139" spans="1:5" ht="31.5">
      <c r="A139" s="7"/>
      <c r="B139" s="12"/>
      <c r="C139" s="17" t="s">
        <v>105</v>
      </c>
      <c r="D139" s="12">
        <v>2030</v>
      </c>
      <c r="E139" s="18">
        <v>732000</v>
      </c>
    </row>
    <row r="140" spans="1:5" ht="15.75">
      <c r="A140" s="7"/>
      <c r="B140" s="96" t="s">
        <v>193</v>
      </c>
      <c r="C140" s="95" t="s">
        <v>194</v>
      </c>
      <c r="D140" s="96"/>
      <c r="E140" s="97">
        <f>SUM(E141)</f>
        <v>1250</v>
      </c>
    </row>
    <row r="141" spans="1:5" ht="31.5">
      <c r="A141" s="7"/>
      <c r="B141" s="12"/>
      <c r="C141" s="17" t="s">
        <v>116</v>
      </c>
      <c r="D141" s="12">
        <v>2130</v>
      </c>
      <c r="E141" s="18">
        <v>1250</v>
      </c>
    </row>
    <row r="142" spans="1:5" ht="15.75">
      <c r="A142" s="7"/>
      <c r="B142" s="96" t="s">
        <v>195</v>
      </c>
      <c r="C142" s="95" t="s">
        <v>196</v>
      </c>
      <c r="D142" s="96"/>
      <c r="E142" s="97">
        <f>SUM(E143)</f>
        <v>1500</v>
      </c>
    </row>
    <row r="143" spans="1:5" ht="31.5">
      <c r="A143" s="7"/>
      <c r="B143" s="12"/>
      <c r="C143" s="17" t="s">
        <v>116</v>
      </c>
      <c r="D143" s="12">
        <v>2130</v>
      </c>
      <c r="E143" s="18">
        <v>1500</v>
      </c>
    </row>
    <row r="144" spans="1:5" ht="15.75">
      <c r="A144" s="7"/>
      <c r="B144" s="8" t="s">
        <v>137</v>
      </c>
      <c r="C144" s="9" t="s">
        <v>138</v>
      </c>
      <c r="D144" s="8"/>
      <c r="E144" s="34">
        <f>SUM(E145:E145)</f>
        <v>111000</v>
      </c>
    </row>
    <row r="145" spans="1:5" ht="47.25">
      <c r="A145" s="7"/>
      <c r="B145" s="12"/>
      <c r="C145" s="17" t="s">
        <v>139</v>
      </c>
      <c r="D145" s="12">
        <v>2010</v>
      </c>
      <c r="E145" s="18">
        <v>111000</v>
      </c>
    </row>
    <row r="146" spans="1:5" ht="15.75">
      <c r="A146" s="7"/>
      <c r="B146" s="8" t="s">
        <v>140</v>
      </c>
      <c r="C146" s="9" t="s">
        <v>141</v>
      </c>
      <c r="D146" s="8"/>
      <c r="E146" s="34">
        <f>SUM(E147)</f>
        <v>634000</v>
      </c>
    </row>
    <row r="147" spans="1:5" ht="47.25">
      <c r="A147" s="7"/>
      <c r="B147" s="12"/>
      <c r="C147" s="75" t="s">
        <v>22</v>
      </c>
      <c r="D147" s="12">
        <v>2110</v>
      </c>
      <c r="E147" s="18">
        <v>634000</v>
      </c>
    </row>
    <row r="148" spans="1:5" ht="15.75">
      <c r="A148" s="7"/>
      <c r="B148" s="8" t="s">
        <v>142</v>
      </c>
      <c r="C148" s="76" t="s">
        <v>106</v>
      </c>
      <c r="D148" s="8"/>
      <c r="E148" s="34">
        <f>SUM(E149:E150)</f>
        <v>548000</v>
      </c>
    </row>
    <row r="149" spans="1:5" ht="47.25">
      <c r="A149" s="7"/>
      <c r="B149" s="27"/>
      <c r="C149" s="75" t="s">
        <v>22</v>
      </c>
      <c r="D149" s="12">
        <v>2110</v>
      </c>
      <c r="E149" s="51">
        <v>52000</v>
      </c>
    </row>
    <row r="150" spans="1:5" ht="31.5">
      <c r="A150" s="7"/>
      <c r="B150" s="12"/>
      <c r="C150" s="17" t="s">
        <v>105</v>
      </c>
      <c r="D150" s="12">
        <v>2030</v>
      </c>
      <c r="E150" s="18">
        <v>496000</v>
      </c>
    </row>
    <row r="151" spans="1:5" ht="15.75">
      <c r="A151" s="4">
        <v>853</v>
      </c>
      <c r="B151" s="3"/>
      <c r="C151" s="31" t="s">
        <v>144</v>
      </c>
      <c r="D151" s="3"/>
      <c r="E151" s="32">
        <f>SUM(E152+E154)</f>
        <v>190564</v>
      </c>
    </row>
    <row r="152" spans="1:5" ht="15.75">
      <c r="A152" s="40"/>
      <c r="B152" s="8" t="s">
        <v>145</v>
      </c>
      <c r="C152" s="9" t="s">
        <v>146</v>
      </c>
      <c r="D152" s="8"/>
      <c r="E152" s="37">
        <v>24564</v>
      </c>
    </row>
    <row r="153" spans="1:5" ht="47.25">
      <c r="A153" s="40"/>
      <c r="B153" s="40"/>
      <c r="C153" s="17" t="s">
        <v>147</v>
      </c>
      <c r="D153" s="12">
        <v>2320</v>
      </c>
      <c r="E153" s="39">
        <v>24564</v>
      </c>
    </row>
    <row r="154" spans="1:5" ht="15.75">
      <c r="A154" s="7"/>
      <c r="B154" s="8" t="s">
        <v>148</v>
      </c>
      <c r="C154" s="9" t="s">
        <v>149</v>
      </c>
      <c r="D154" s="8"/>
      <c r="E154" s="34">
        <v>166000</v>
      </c>
    </row>
    <row r="155" spans="1:5" ht="47.25">
      <c r="A155" s="7"/>
      <c r="B155" s="40"/>
      <c r="C155" s="17" t="s">
        <v>150</v>
      </c>
      <c r="D155" s="12">
        <v>2110</v>
      </c>
      <c r="E155" s="39">
        <v>166000</v>
      </c>
    </row>
    <row r="156" spans="1:5" ht="15.75">
      <c r="A156" s="79">
        <v>854</v>
      </c>
      <c r="B156" s="83"/>
      <c r="C156" s="84" t="s">
        <v>183</v>
      </c>
      <c r="D156" s="85"/>
      <c r="E156" s="86">
        <f>SUM(E157)</f>
        <v>372202</v>
      </c>
    </row>
    <row r="157" spans="1:5" ht="15.75">
      <c r="A157" s="24"/>
      <c r="B157" s="82">
        <v>85415</v>
      </c>
      <c r="C157" s="87" t="s">
        <v>184</v>
      </c>
      <c r="D157" s="88"/>
      <c r="E157" s="89">
        <f>SUM(E158)</f>
        <v>372202</v>
      </c>
    </row>
    <row r="158" spans="1:5" ht="31.5">
      <c r="A158" s="7"/>
      <c r="B158" s="40"/>
      <c r="C158" s="17" t="s">
        <v>105</v>
      </c>
      <c r="D158" s="12">
        <v>2030</v>
      </c>
      <c r="E158" s="39">
        <v>372202</v>
      </c>
    </row>
    <row r="159" spans="1:5" ht="15.75">
      <c r="A159" s="53">
        <v>900</v>
      </c>
      <c r="B159" s="3"/>
      <c r="C159" s="31" t="s">
        <v>151</v>
      </c>
      <c r="D159" s="3"/>
      <c r="E159" s="32">
        <f>SUM(E160+E163)</f>
        <v>629938</v>
      </c>
    </row>
    <row r="160" spans="1:5" ht="15.75">
      <c r="A160" s="50"/>
      <c r="B160" s="8" t="s">
        <v>152</v>
      </c>
      <c r="C160" s="16" t="s">
        <v>153</v>
      </c>
      <c r="D160" s="8"/>
      <c r="E160" s="37">
        <f>SUM(E161:E162)</f>
        <v>535770</v>
      </c>
    </row>
    <row r="161" spans="1:5" ht="15.75">
      <c r="A161" s="50"/>
      <c r="B161" s="40"/>
      <c r="C161" s="29" t="s">
        <v>104</v>
      </c>
      <c r="D161" s="27">
        <v>830</v>
      </c>
      <c r="E161" s="28">
        <v>531270</v>
      </c>
    </row>
    <row r="162" spans="1:5" ht="31.5">
      <c r="A162" s="50"/>
      <c r="B162" s="40"/>
      <c r="C162" s="46" t="s">
        <v>172</v>
      </c>
      <c r="D162" s="27" t="s">
        <v>173</v>
      </c>
      <c r="E162" s="28">
        <v>4500</v>
      </c>
    </row>
    <row r="163" spans="1:5" ht="15.75">
      <c r="A163" s="40"/>
      <c r="B163" s="8" t="s">
        <v>154</v>
      </c>
      <c r="C163" s="9" t="s">
        <v>9</v>
      </c>
      <c r="D163" s="8"/>
      <c r="E163" s="11">
        <f>SUM(E164:E166)</f>
        <v>94168</v>
      </c>
    </row>
    <row r="164" spans="1:5" ht="15.75">
      <c r="A164" s="24"/>
      <c r="B164" s="40"/>
      <c r="C164" s="17" t="s">
        <v>155</v>
      </c>
      <c r="D164" s="12">
        <v>460</v>
      </c>
      <c r="E164" s="30">
        <v>41818</v>
      </c>
    </row>
    <row r="165" spans="1:5" ht="46.5" customHeight="1">
      <c r="A165" s="7"/>
      <c r="B165" s="40"/>
      <c r="C165" s="29" t="s">
        <v>17</v>
      </c>
      <c r="D165" s="27">
        <v>750</v>
      </c>
      <c r="E165" s="30">
        <v>38976</v>
      </c>
    </row>
    <row r="166" spans="1:5" ht="31.5">
      <c r="A166" s="7"/>
      <c r="B166" s="40"/>
      <c r="C166" s="78" t="s">
        <v>177</v>
      </c>
      <c r="D166" s="27" t="s">
        <v>176</v>
      </c>
      <c r="E166" s="30">
        <v>13374</v>
      </c>
    </row>
    <row r="167" spans="1:5" ht="21.75" customHeight="1">
      <c r="A167" s="64">
        <v>921</v>
      </c>
      <c r="B167" s="3"/>
      <c r="C167" s="5" t="s">
        <v>156</v>
      </c>
      <c r="D167" s="3"/>
      <c r="E167" s="35">
        <f>SUM(E168+E170)</f>
        <v>1211304</v>
      </c>
    </row>
    <row r="168" spans="1:5" ht="34.5" customHeight="1">
      <c r="A168" s="50"/>
      <c r="B168" s="8" t="s">
        <v>157</v>
      </c>
      <c r="C168" s="16" t="s">
        <v>158</v>
      </c>
      <c r="D168" s="8"/>
      <c r="E168" s="37">
        <f>SUM(E169:E169)</f>
        <v>45000</v>
      </c>
    </row>
    <row r="169" spans="1:5" ht="47.25">
      <c r="A169" s="50"/>
      <c r="B169" s="40"/>
      <c r="C169" s="17" t="s">
        <v>147</v>
      </c>
      <c r="D169" s="12">
        <v>2320</v>
      </c>
      <c r="E169" s="18">
        <v>45000</v>
      </c>
    </row>
    <row r="170" spans="1:5" ht="15.75">
      <c r="A170" s="50"/>
      <c r="B170" s="82">
        <v>92118</v>
      </c>
      <c r="C170" s="95" t="s">
        <v>189</v>
      </c>
      <c r="D170" s="96"/>
      <c r="E170" s="97">
        <f>SUM(E171)</f>
        <v>1166304</v>
      </c>
    </row>
    <row r="171" spans="1:5" ht="31.5">
      <c r="A171" s="50"/>
      <c r="B171" s="40"/>
      <c r="C171" s="17" t="s">
        <v>180</v>
      </c>
      <c r="D171" s="12" t="s">
        <v>181</v>
      </c>
      <c r="E171" s="18">
        <v>1166304</v>
      </c>
    </row>
    <row r="172" spans="1:5" ht="15.75">
      <c r="A172" s="79">
        <v>926</v>
      </c>
      <c r="B172" s="80"/>
      <c r="C172" s="67" t="s">
        <v>178</v>
      </c>
      <c r="D172" s="66"/>
      <c r="E172" s="81">
        <f>SUM(E173+E175)</f>
        <v>6238643</v>
      </c>
    </row>
    <row r="173" spans="1:5" ht="15.75">
      <c r="A173" s="50"/>
      <c r="B173" s="82">
        <v>92601</v>
      </c>
      <c r="C173" s="71" t="s">
        <v>190</v>
      </c>
      <c r="D173" s="70"/>
      <c r="E173" s="74">
        <f>SUM(E174)</f>
        <v>333000</v>
      </c>
    </row>
    <row r="174" spans="1:5" ht="47.25">
      <c r="A174" s="50"/>
      <c r="B174" s="94"/>
      <c r="C174" s="78" t="s">
        <v>191</v>
      </c>
      <c r="D174" s="52" t="s">
        <v>192</v>
      </c>
      <c r="E174" s="39">
        <v>333000</v>
      </c>
    </row>
    <row r="175" spans="1:5" ht="15.75">
      <c r="A175" s="50"/>
      <c r="B175" s="82">
        <v>92695</v>
      </c>
      <c r="C175" s="71" t="s">
        <v>9</v>
      </c>
      <c r="D175" s="70"/>
      <c r="E175" s="74">
        <f>SUM(E176:E177)</f>
        <v>5905643</v>
      </c>
    </row>
    <row r="176" spans="1:5" ht="47.25">
      <c r="A176" s="50"/>
      <c r="B176" s="40"/>
      <c r="C176" s="78" t="s">
        <v>179</v>
      </c>
      <c r="D176" s="12" t="s">
        <v>182</v>
      </c>
      <c r="E176" s="18">
        <v>199900</v>
      </c>
    </row>
    <row r="177" spans="1:5" ht="31.5">
      <c r="A177" s="50"/>
      <c r="B177" s="40"/>
      <c r="C177" s="17" t="s">
        <v>180</v>
      </c>
      <c r="D177" s="12" t="s">
        <v>181</v>
      </c>
      <c r="E177" s="18">
        <v>5705743</v>
      </c>
    </row>
    <row r="178" spans="1:5" ht="18" customHeight="1">
      <c r="A178" s="40"/>
      <c r="B178" s="54"/>
      <c r="C178" s="55" t="s">
        <v>159</v>
      </c>
      <c r="D178" s="56"/>
      <c r="E178" s="57">
        <f>SUM(E10+E13+E20+E31+E40+E52+E55+E62+E96+E111+E114+E119+E156+E151+E159+E167+E172)</f>
        <v>202939189</v>
      </c>
    </row>
    <row r="180" spans="4:5" ht="12.75">
      <c r="D180" s="99" t="s">
        <v>169</v>
      </c>
      <c r="E180" s="99"/>
    </row>
    <row r="182" spans="4:5" ht="12.75">
      <c r="D182" s="99" t="s">
        <v>170</v>
      </c>
      <c r="E182" s="99"/>
    </row>
    <row r="185" ht="21.75" customHeight="1"/>
    <row r="186" ht="18" customHeight="1"/>
    <row r="228" ht="20.25" customHeight="1"/>
    <row r="329" ht="48" customHeight="1"/>
    <row r="330" ht="50.25" customHeight="1"/>
    <row r="331" ht="15.75" customHeight="1"/>
    <row r="332" ht="15.75" customHeight="1"/>
    <row r="434" ht="34.5" customHeight="1"/>
    <row r="555" ht="33" customHeight="1"/>
    <row r="559" ht="18.75" customHeight="1"/>
    <row r="561" ht="18.75" customHeight="1"/>
    <row r="575" ht="30" customHeight="1"/>
  </sheetData>
  <mergeCells count="8">
    <mergeCell ref="D180:E180"/>
    <mergeCell ref="D182:E182"/>
    <mergeCell ref="D5:E5"/>
    <mergeCell ref="A6:E6"/>
    <mergeCell ref="D1:E1"/>
    <mergeCell ref="D2:E2"/>
    <mergeCell ref="D3:E3"/>
    <mergeCell ref="D4:E4"/>
  </mergeCells>
  <printOptions horizontalCentered="1"/>
  <pageMargins left="0.19652777777777777" right="0.19652777777777777" top="0.5902777777777778" bottom="0.39375" header="0.5118055555555556" footer="0.5118055555555556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2008-12-30T12:22:38Z</cp:lastPrinted>
  <dcterms:modified xsi:type="dcterms:W3CDTF">2009-04-07T06:23:23Z</dcterms:modified>
  <cp:category/>
  <cp:version/>
  <cp:contentType/>
  <cp:contentStatus/>
</cp:coreProperties>
</file>