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<sst xmlns="http://schemas.openxmlformats.org/spreadsheetml/2006/main" count="197" uniqueCount="189">
  <si>
    <t>Dział</t>
  </si>
  <si>
    <t>Rozdz.</t>
  </si>
  <si>
    <t>Wyszczególnienie</t>
  </si>
  <si>
    <t>Plan na 2008r.</t>
  </si>
  <si>
    <t>II kwartał</t>
  </si>
  <si>
    <t>kwiecień</t>
  </si>
  <si>
    <t>maj</t>
  </si>
  <si>
    <t>czerwiec</t>
  </si>
  <si>
    <t>Razem     II kw.  (6+7+8)</t>
  </si>
  <si>
    <t>Harmonogram na II kwartał (5+9)</t>
  </si>
  <si>
    <t>Harmonogram dochodów miasta na II kwartał 2008r.</t>
  </si>
  <si>
    <t>050</t>
  </si>
  <si>
    <t>Rybołówstwo i rybactwo</t>
  </si>
  <si>
    <t>05095</t>
  </si>
  <si>
    <t>Pozostała działalność</t>
  </si>
  <si>
    <t>700</t>
  </si>
  <si>
    <t>Gospodarka mieszkaniowa</t>
  </si>
  <si>
    <t>70005</t>
  </si>
  <si>
    <t>Gospodarka gruntami i nieruchomościami</t>
  </si>
  <si>
    <t>710</t>
  </si>
  <si>
    <t xml:space="preserve">Działalność usługowa </t>
  </si>
  <si>
    <t>71013</t>
  </si>
  <si>
    <r>
      <t>Prace geodezyjne i kartograficzne(</t>
    </r>
    <r>
      <rPr>
        <sz val="8"/>
        <rFont val="Arial CE"/>
        <family val="2"/>
      </rPr>
      <t>nieinwestycyjne</t>
    </r>
    <r>
      <rPr>
        <sz val="10"/>
        <rFont val="Arial CE"/>
        <family val="0"/>
      </rPr>
      <t>)</t>
    </r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</si>
  <si>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</si>
  <si>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</si>
  <si>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</si>
  <si>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</si>
  <si>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</si>
  <si>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</si>
  <si>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</si>
  <si>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</si>
  <si>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75023</t>
  </si>
  <si>
    <r>
      <t>Urzędy gmin(</t>
    </r>
    <r>
      <rPr>
        <sz val="8"/>
        <rFont val="Arial CE"/>
        <family val="2"/>
      </rPr>
      <t>miast i miast na prawach powiatu</t>
    </r>
    <r>
      <rPr>
        <sz val="10"/>
        <rFont val="Arial CE"/>
        <family val="0"/>
      </rPr>
      <t>)</t>
    </r>
  </si>
  <si>
    <t>75045</t>
  </si>
  <si>
    <t>Komisje poborowe</t>
  </si>
  <si>
    <t>751</t>
  </si>
  <si>
    <t>Urzędy naczelnych organów władzy państwowej,kontroli i ochrony prawa oraz sądownictwa</t>
  </si>
  <si>
    <t>75101</t>
  </si>
  <si>
    <t xml:space="preserve">Urzędy naczelnych organów władzy państwowej,kontroli i ochrony prawa </t>
  </si>
  <si>
    <t>754</t>
  </si>
  <si>
    <t xml:space="preserve">Bezpieczeństwo publiczne i ochrona przeciwpożarowa </t>
  </si>
  <si>
    <t>75411</t>
  </si>
  <si>
    <t>Komendy powiatowe Państwowej Straży Pożarnej</t>
  </si>
  <si>
    <t>75416</t>
  </si>
  <si>
    <t>Straż Miejska</t>
  </si>
  <si>
    <t>756</t>
  </si>
  <si>
    <t>Dochody od osób prawnych,od osób fizycznych i od innych jednostek nieposiadających osobowości prawnej oraz wydatki związane z ich poborem</t>
  </si>
  <si>
    <t>75601</t>
  </si>
  <si>
    <t>Wpływy z podatku dochodowego od osób fizycznych</t>
  </si>
  <si>
    <t>75615</t>
  </si>
  <si>
    <t>Wpływy z podatku rolnego,podatku leśnego,p.od czynności cywilnoprawnych,podatków i opłat lokalnych od osób prawnych i innych jednostek organizacyjnych</t>
  </si>
  <si>
    <t>75616</t>
  </si>
  <si>
    <t>Wpływy z podatku rolnego,podatku leśnego,p.od spadków i darowizn,podatku od czynności cywilno-prawnych oraz podatków i opłat lokalnych od osób fizycznych</t>
  </si>
  <si>
    <t>75618</t>
  </si>
  <si>
    <t>Wpływy z innych opłat stanowiących dochody jednoste samorządu terytorialnego na podstawie ustaw</t>
  </si>
  <si>
    <t>75619</t>
  </si>
  <si>
    <t>Wpływy z różnych rozliczeń</t>
  </si>
  <si>
    <t>75621</t>
  </si>
  <si>
    <t>Udziały gmin w podatkach stanowiących dochód budżetu państwa</t>
  </si>
  <si>
    <t>75622</t>
  </si>
  <si>
    <t>Udziały powiatów w podatkach stanowiących dochód budżetu panstwa</t>
  </si>
  <si>
    <t>758</t>
  </si>
  <si>
    <t xml:space="preserve">Różne rozliczenia </t>
  </si>
  <si>
    <t>75801</t>
  </si>
  <si>
    <t>Część oświatowa subwencji ogólnej dla jednostek samorządu terytorialnego</t>
  </si>
  <si>
    <t>75803</t>
  </si>
  <si>
    <t xml:space="preserve">Część wyrównawcza subwencji ogólnej dla powiatów </t>
  </si>
  <si>
    <t>75807</t>
  </si>
  <si>
    <t>Część wyrównawcza subwencji ogólnej dla gmin</t>
  </si>
  <si>
    <t>75831</t>
  </si>
  <si>
    <t>Część równoważąca subwencji ogólnej dla gmin</t>
  </si>
  <si>
    <t>75832</t>
  </si>
  <si>
    <t xml:space="preserve">Część równoważąca subwencji ogólnej dla powiatów </t>
  </si>
  <si>
    <t>801</t>
  </si>
  <si>
    <t>Oświata i wychowanie</t>
  </si>
  <si>
    <t>80101</t>
  </si>
  <si>
    <t xml:space="preserve">Szkoły podstawowe </t>
  </si>
  <si>
    <t>80104</t>
  </si>
  <si>
    <t>Przedszkola</t>
  </si>
  <si>
    <t>80110</t>
  </si>
  <si>
    <t xml:space="preserve">Gimnazja </t>
  </si>
  <si>
    <t>80120</t>
  </si>
  <si>
    <t>Licea ogólnokształcące</t>
  </si>
  <si>
    <t>80130</t>
  </si>
  <si>
    <t>Szkoły zawodowe</t>
  </si>
  <si>
    <t>80140</t>
  </si>
  <si>
    <t>Centra kształcenia ustawicznego i praktycznego oraz ośrodki dokształcania zawodowego</t>
  </si>
  <si>
    <t>80148</t>
  </si>
  <si>
    <t>Stołówki szkolne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</si>
  <si>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</si>
  <si>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</si>
  <si>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</si>
  <si>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</si>
  <si>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</si>
  <si>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</si>
  <si>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</si>
  <si>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</si>
  <si>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</si>
  <si>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85202</t>
  </si>
  <si>
    <t>Domy pomocy społecznej</t>
  </si>
  <si>
    <t>85203</t>
  </si>
  <si>
    <t xml:space="preserve">Ośrodki wsparcia </t>
  </si>
  <si>
    <t>85204</t>
  </si>
  <si>
    <t>Rodziny zastępcze</t>
  </si>
  <si>
    <t>85212</t>
  </si>
  <si>
    <t>Świadczenia rodzinne,zaliczka alimentacyjna oraz składki na ubezpieczenia emerytalne i rentowe z ubezpieczenia społecznego</t>
  </si>
  <si>
    <t>85213</t>
  </si>
  <si>
    <t>Składki na ubezpieczenia zdrowotne opłacane za osoby pobierające niektóre świadczenia z pomocy społecznej,niektóre świadczenia rodzinne oraz za osoby uczestniczące  w zajęciach w centrum integracji społecznej</t>
  </si>
  <si>
    <t>85214</t>
  </si>
  <si>
    <t xml:space="preserve">Zasiłki i pomoc w naturze oraz składki na ubezpieczenia emerytalne i rentowe </t>
  </si>
  <si>
    <t>85219</t>
  </si>
  <si>
    <t>Ośrodki pomocy społecznej</t>
  </si>
  <si>
    <t>85220</t>
  </si>
  <si>
    <t>Jednostki specjalistycznego poradnictwa,mieszkania chronione i ośrodki interwencji kryzysowej</t>
  </si>
  <si>
    <t>85226</t>
  </si>
  <si>
    <t>Ośrodki adopcyjno-opiekuńcze</t>
  </si>
  <si>
    <t>85228</t>
  </si>
  <si>
    <t>Usługi opiekuńcze i specjalistyczne usługi opiekuńcze</t>
  </si>
  <si>
    <t>85231</t>
  </si>
  <si>
    <t>Pomoc dla uchodźców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</si>
  <si>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</si>
  <si>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</si>
  <si>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</si>
  <si>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</si>
  <si>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</si>
  <si>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</si>
  <si>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</si>
  <si>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85395</t>
  </si>
  <si>
    <t>854</t>
  </si>
  <si>
    <t>Edukacyjna opieka wychowawcza</t>
  </si>
  <si>
    <t>85406</t>
  </si>
  <si>
    <t>Poradnie psychologiczno-pedagogiczne,w tym poradnie specjalistyczne</t>
  </si>
  <si>
    <t>85410</t>
  </si>
  <si>
    <t>Internaty i bursy szkolne</t>
  </si>
  <si>
    <t>900</t>
  </si>
  <si>
    <t>Gospodarka komunalna i ochrona środowiska</t>
  </si>
  <si>
    <t>90002</t>
  </si>
  <si>
    <t>Gospodarka odpadami</t>
  </si>
  <si>
    <t>90095</t>
  </si>
  <si>
    <t>921</t>
  </si>
  <si>
    <t>Kultura i ochrona dziedzictwa narodowego</t>
  </si>
  <si>
    <t>92116</t>
  </si>
  <si>
    <t>Biblioteki</t>
  </si>
  <si>
    <t>926</t>
  </si>
  <si>
    <t>Kultura fizyczna i sport</t>
  </si>
  <si>
    <t>92695</t>
  </si>
  <si>
    <t>Razem:</t>
  </si>
  <si>
    <t>600</t>
  </si>
  <si>
    <t>Transport i łączność</t>
  </si>
  <si>
    <t>60004</t>
  </si>
  <si>
    <t>Lokalny transport zbiorowy</t>
  </si>
  <si>
    <t>60015</t>
  </si>
  <si>
    <t>Drogi publiczne w miastach na prawach powiatu</t>
  </si>
  <si>
    <t>60016</t>
  </si>
  <si>
    <t>Drogi publiczne gminne</t>
  </si>
  <si>
    <t>71004</t>
  </si>
  <si>
    <t>Plany zagospodarowania przestrzennego</t>
  </si>
  <si>
    <t>75075</t>
  </si>
  <si>
    <t>75095</t>
  </si>
  <si>
    <t>75814</t>
  </si>
  <si>
    <t>Różne rozliczenia finansowe</t>
  </si>
  <si>
    <t>80102</t>
  </si>
  <si>
    <t>85154</t>
  </si>
  <si>
    <t>Wpływy z różnych dochodów</t>
  </si>
  <si>
    <t>85415</t>
  </si>
  <si>
    <t>90001</t>
  </si>
  <si>
    <t>Gospodarka ściekowa i ochrona wód</t>
  </si>
  <si>
    <t>92605</t>
  </si>
  <si>
    <t>Zadania w zakresie kultury fizycznej i sportu</t>
  </si>
  <si>
    <t>Pomoc materialna dla uczniów</t>
  </si>
  <si>
    <t>Załącznik Nr 1</t>
  </si>
  <si>
    <t>Prezydenta Miasta Łomży</t>
  </si>
  <si>
    <t>mgr inż. Jerzy Brzeziński</t>
  </si>
  <si>
    <t xml:space="preserve">        Prezydent Miasta </t>
  </si>
  <si>
    <t xml:space="preserve"> I kwartał 2008r</t>
  </si>
  <si>
    <t>Promocja jednostek samorządu terytorialnego</t>
  </si>
  <si>
    <t>Rolnoctwo i łowiectwo</t>
  </si>
  <si>
    <t>75802</t>
  </si>
  <si>
    <t>Uzupełnienie subwencji ogólnej dla jednostek samorzadu terytorialnego</t>
  </si>
  <si>
    <t>Szkoły podstawowe specjalne</t>
  </si>
  <si>
    <t>92106</t>
  </si>
  <si>
    <t>92108</t>
  </si>
  <si>
    <t>92195</t>
  </si>
  <si>
    <t>92118</t>
  </si>
  <si>
    <t>Teatry</t>
  </si>
  <si>
    <t>Orkiestry</t>
  </si>
  <si>
    <t>Muzea</t>
  </si>
  <si>
    <t>z dnia 27.06.2008</t>
  </si>
  <si>
    <t>do Zarządzenia Nr 119/08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</si>
</sst>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3" fontId="0" fillId="3" borderId="4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wrapText="1"/>
    </xf>
    <xf numFmtId="3" fontId="0" fillId="3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3" fillId="2" borderId="4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3" fontId="0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64">
      <selection activeCell="J106" sqref="A1:J106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42.125" style="0" customWidth="1"/>
    <col min="4" max="4" width="12.625" style="0" customWidth="1"/>
    <col min="5" max="5" width="10.625" style="0" customWidth="1"/>
    <col min="6" max="6" width="10.125" style="0" bestFit="1" customWidth="1"/>
    <col min="7" max="7" width="10.00390625" style="0" customWidth="1"/>
    <col min="8" max="8" width="10.125" style="0" bestFit="1" customWidth="1"/>
    <col min="9" max="9" width="9.875" style="0" customWidth="1"/>
    <col min="10" max="10" width="11.75390625" style="0" customWidth="1"/>
  </cols>
  <sheetData>
    <row r="1" spans="8:10" ht="12.75">
      <c r="H1" s="30" t="s">
        <v>170</v>
      </c>
      <c r="I1" s="30"/>
      <c r="J1" s="30"/>
    </row>
    <row r="2" spans="8:10" ht="12.75">
      <c r="H2" s="30" t="s">
        <v>188</v>
      </c>
      <c r="I2" s="30"/>
      <c r="J2" s="30"/>
    </row>
    <row r="3" spans="8:10" ht="12.75">
      <c r="H3" s="30" t="s">
        <v>171</v>
      </c>
      <c r="I3" s="30"/>
      <c r="J3" s="30"/>
    </row>
    <row r="4" spans="8:10" ht="12.75">
      <c r="H4" s="30" t="s">
        <v>187</v>
      </c>
      <c r="I4" s="30"/>
      <c r="J4" s="30"/>
    </row>
    <row r="5" spans="1:10" ht="12.75">
      <c r="A5" s="53" t="s">
        <v>10</v>
      </c>
      <c r="B5" s="53"/>
      <c r="C5" s="53"/>
      <c r="D5" s="53"/>
      <c r="E5" s="53"/>
      <c r="F5" s="53"/>
      <c r="G5" s="53"/>
      <c r="H5" s="53"/>
      <c r="I5" s="53"/>
      <c r="J5" s="53"/>
    </row>
    <row r="6" ht="13.5" thickBot="1">
      <c r="D6" s="1"/>
    </row>
    <row r="7" spans="1:10" ht="13.5" thickBot="1">
      <c r="A7" s="54" t="s">
        <v>0</v>
      </c>
      <c r="B7" s="54" t="s">
        <v>1</v>
      </c>
      <c r="C7" s="54" t="s">
        <v>2</v>
      </c>
      <c r="D7" s="54" t="s">
        <v>3</v>
      </c>
      <c r="E7" s="54" t="s">
        <v>174</v>
      </c>
      <c r="F7" s="56" t="s">
        <v>4</v>
      </c>
      <c r="G7" s="57"/>
      <c r="H7" s="58"/>
      <c r="I7" s="54" t="s">
        <v>8</v>
      </c>
      <c r="J7" s="54" t="s">
        <v>9</v>
      </c>
    </row>
    <row r="8" spans="1:10" ht="37.5" customHeight="1" thickBot="1">
      <c r="A8" s="55"/>
      <c r="B8" s="55"/>
      <c r="C8" s="55"/>
      <c r="D8" s="55"/>
      <c r="E8" s="55"/>
      <c r="F8" s="2" t="s">
        <v>5</v>
      </c>
      <c r="G8" s="2" t="s">
        <v>6</v>
      </c>
      <c r="H8" s="2" t="s">
        <v>7</v>
      </c>
      <c r="I8" s="55"/>
      <c r="J8" s="55"/>
    </row>
    <row r="9" spans="1:10" ht="13.5" thickBot="1">
      <c r="A9" s="3">
        <v>1</v>
      </c>
      <c r="B9" s="4">
        <v>2</v>
      </c>
      <c r="C9" s="3">
        <v>3</v>
      </c>
      <c r="D9" s="4">
        <v>4</v>
      </c>
      <c r="E9" s="3">
        <v>5</v>
      </c>
      <c r="F9" s="4">
        <v>6</v>
      </c>
      <c r="G9" s="3">
        <v>7</v>
      </c>
      <c r="H9" s="4">
        <v>8</v>
      </c>
      <c r="I9" s="59">
        <v>9</v>
      </c>
      <c r="J9" s="60">
        <v>10</v>
      </c>
    </row>
    <row r="10" spans="1:10" ht="12.75">
      <c r="A10" s="39">
        <v>10</v>
      </c>
      <c r="B10" s="40"/>
      <c r="C10" s="41" t="s">
        <v>176</v>
      </c>
      <c r="D10" s="43">
        <v>7773</v>
      </c>
      <c r="E10" s="51">
        <v>0</v>
      </c>
      <c r="F10" s="40">
        <v>0</v>
      </c>
      <c r="G10" s="51">
        <v>7773</v>
      </c>
      <c r="H10" s="43">
        <v>0</v>
      </c>
      <c r="I10" s="36">
        <f>SUM(F10+G10+H10)</f>
        <v>7773</v>
      </c>
      <c r="J10" s="35">
        <f>SUM(E10+I10)</f>
        <v>7773</v>
      </c>
    </row>
    <row r="11" spans="1:10" ht="12.75">
      <c r="A11" s="37"/>
      <c r="B11" s="38"/>
      <c r="C11" s="7" t="s">
        <v>14</v>
      </c>
      <c r="D11" s="42">
        <v>7773</v>
      </c>
      <c r="E11" s="50">
        <v>0</v>
      </c>
      <c r="F11" s="38">
        <v>0</v>
      </c>
      <c r="G11" s="50">
        <v>7773</v>
      </c>
      <c r="H11" s="42">
        <v>0</v>
      </c>
      <c r="I11" s="36">
        <f>SUM(F11+G11+H11)</f>
        <v>7773</v>
      </c>
      <c r="J11" s="35">
        <f>SUM(E11+I11)</f>
        <v>7773</v>
      </c>
    </row>
    <row r="12" spans="1:10" ht="13.5" thickBot="1">
      <c r="A12" s="33" t="s">
        <v>11</v>
      </c>
      <c r="B12" s="33"/>
      <c r="C12" s="34" t="s">
        <v>12</v>
      </c>
      <c r="D12" s="35">
        <v>1000</v>
      </c>
      <c r="E12" s="35">
        <v>100</v>
      </c>
      <c r="F12" s="35">
        <v>70</v>
      </c>
      <c r="G12" s="35">
        <v>180</v>
      </c>
      <c r="H12" s="35">
        <v>60</v>
      </c>
      <c r="I12" s="36">
        <f>SUM(F12+G12+H12)</f>
        <v>310</v>
      </c>
      <c r="J12" s="35">
        <f>SUM(E12+I12)</f>
        <v>410</v>
      </c>
    </row>
    <row r="13" spans="1:10" ht="13.5" thickBot="1">
      <c r="A13" s="6"/>
      <c r="B13" s="6" t="s">
        <v>13</v>
      </c>
      <c r="C13" s="7" t="s">
        <v>14</v>
      </c>
      <c r="D13" s="8">
        <v>1000</v>
      </c>
      <c r="E13" s="8">
        <v>100</v>
      </c>
      <c r="F13" s="8">
        <v>70</v>
      </c>
      <c r="G13" s="49">
        <v>180</v>
      </c>
      <c r="H13" s="49">
        <v>60</v>
      </c>
      <c r="I13" s="10">
        <f aca="true" t="shared" si="0" ref="I13:I77">SUM(F13+G13+H13)</f>
        <v>310</v>
      </c>
      <c r="J13" s="9">
        <f aca="true" t="shared" si="1" ref="J13:J77">SUM(E13+I13)</f>
        <v>410</v>
      </c>
    </row>
    <row r="14" spans="1:10" ht="13.5" thickBot="1">
      <c r="A14" s="11" t="s">
        <v>147</v>
      </c>
      <c r="B14" s="11"/>
      <c r="C14" s="12" t="s">
        <v>148</v>
      </c>
      <c r="D14" s="13">
        <v>0</v>
      </c>
      <c r="E14" s="13">
        <v>63446</v>
      </c>
      <c r="F14" s="13">
        <v>0</v>
      </c>
      <c r="G14" s="13">
        <v>0</v>
      </c>
      <c r="H14" s="13">
        <v>0</v>
      </c>
      <c r="I14" s="10">
        <f t="shared" si="0"/>
        <v>0</v>
      </c>
      <c r="J14" s="9">
        <f t="shared" si="1"/>
        <v>63446</v>
      </c>
    </row>
    <row r="15" spans="1:10" ht="13.5" thickBot="1">
      <c r="A15" s="6"/>
      <c r="B15" s="6" t="s">
        <v>149</v>
      </c>
      <c r="C15" s="7" t="s">
        <v>150</v>
      </c>
      <c r="D15" s="8">
        <v>0</v>
      </c>
      <c r="E15" s="8">
        <v>0</v>
      </c>
      <c r="F15" s="8">
        <v>0</v>
      </c>
      <c r="G15" s="49">
        <v>0</v>
      </c>
      <c r="H15" s="49">
        <v>0</v>
      </c>
      <c r="I15" s="10">
        <f t="shared" si="0"/>
        <v>0</v>
      </c>
      <c r="J15" s="9">
        <f t="shared" si="1"/>
        <v>0</v>
      </c>
    </row>
    <row r="16" spans="1:10" ht="13.5" thickBot="1">
      <c r="A16" s="6"/>
      <c r="B16" s="6" t="s">
        <v>151</v>
      </c>
      <c r="C16" s="7" t="s">
        <v>152</v>
      </c>
      <c r="D16" s="8">
        <v>0</v>
      </c>
      <c r="E16" s="8">
        <v>0</v>
      </c>
      <c r="F16" s="8">
        <v>0</v>
      </c>
      <c r="G16" s="49">
        <v>0</v>
      </c>
      <c r="H16" s="49">
        <v>0</v>
      </c>
      <c r="I16" s="10">
        <f t="shared" si="0"/>
        <v>0</v>
      </c>
      <c r="J16" s="9">
        <f t="shared" si="1"/>
        <v>0</v>
      </c>
    </row>
    <row r="17" spans="1:10" ht="13.5" thickBot="1">
      <c r="A17" s="6"/>
      <c r="B17" s="6" t="s">
        <v>153</v>
      </c>
      <c r="C17" s="7" t="s">
        <v>154</v>
      </c>
      <c r="D17" s="8">
        <v>0</v>
      </c>
      <c r="E17" s="8">
        <v>63446</v>
      </c>
      <c r="F17" s="8">
        <v>0</v>
      </c>
      <c r="G17" s="49">
        <v>-61000</v>
      </c>
      <c r="H17" s="49">
        <v>0</v>
      </c>
      <c r="I17" s="10">
        <f t="shared" si="0"/>
        <v>-61000</v>
      </c>
      <c r="J17" s="9">
        <f t="shared" si="1"/>
        <v>2446</v>
      </c>
    </row>
    <row r="18" spans="1:10" ht="13.5" thickBot="1">
      <c r="A18" s="11" t="s">
        <v>15</v>
      </c>
      <c r="B18" s="11"/>
      <c r="C18" s="12" t="s">
        <v>16</v>
      </c>
      <c r="D18" s="13">
        <v>2862286</v>
      </c>
      <c r="E18" s="13">
        <v>1074036</v>
      </c>
      <c r="F18" s="13">
        <v>635432</v>
      </c>
      <c r="G18" s="13">
        <v>439867</v>
      </c>
      <c r="H18" s="13">
        <v>300000</v>
      </c>
      <c r="I18" s="10">
        <f t="shared" si="0"/>
        <v>1375299</v>
      </c>
      <c r="J18" s="9">
        <f t="shared" si="1"/>
        <v>2449335</v>
      </c>
    </row>
    <row r="19" spans="1:10" ht="12.75">
      <c r="A19" s="6"/>
      <c r="B19" s="6" t="s">
        <v>17</v>
      </c>
      <c r="C19" s="7" t="s">
        <v>18</v>
      </c>
      <c r="D19" s="8">
        <v>2862286</v>
      </c>
      <c r="E19" s="8">
        <v>1074036</v>
      </c>
      <c r="F19" s="8">
        <v>635432</v>
      </c>
      <c r="G19" s="49">
        <v>439867</v>
      </c>
      <c r="H19" s="49">
        <v>300000</v>
      </c>
      <c r="I19" s="10">
        <f t="shared" si="0"/>
        <v>1375299</v>
      </c>
      <c r="J19" s="9">
        <f t="shared" si="1"/>
        <v>2449335</v>
      </c>
    </row>
    <row r="20" spans="1:10" ht="13.5" thickBot="1">
      <c r="A20" s="11" t="s">
        <v>19</v>
      </c>
      <c r="B20" s="11"/>
      <c r="C20" s="12" t="s">
        <v>20</v>
      </c>
      <c r="D20" s="13">
        <v>355000</v>
      </c>
      <c r="E20" s="13">
        <v>80307</v>
      </c>
      <c r="F20" s="13">
        <f>SUM(F21+F22+F23+F24)</f>
        <v>19316</v>
      </c>
      <c r="G20" s="13">
        <f>SUM(G21+G22+G23+G24)</f>
        <v>20000</v>
      </c>
      <c r="H20" s="13">
        <f>SUM(H21+H22+H23+H24)</f>
        <v>20000</v>
      </c>
      <c r="I20" s="13">
        <f>SUM(I21+I22+I23+I24)</f>
        <v>59316</v>
      </c>
      <c r="J20" s="13">
        <f>SUM(J21+J22+J23+J24)</f>
        <v>139623</v>
      </c>
    </row>
    <row r="21" spans="1:10" ht="13.5" thickBot="1">
      <c r="A21" s="23"/>
      <c r="B21" s="23" t="s">
        <v>155</v>
      </c>
      <c r="C21" s="24" t="s">
        <v>156</v>
      </c>
      <c r="D21" s="25">
        <v>0</v>
      </c>
      <c r="E21" s="25">
        <v>307</v>
      </c>
      <c r="F21" s="25">
        <v>0</v>
      </c>
      <c r="G21" s="25">
        <v>0</v>
      </c>
      <c r="H21" s="25">
        <v>0</v>
      </c>
      <c r="I21" s="10">
        <f t="shared" si="0"/>
        <v>0</v>
      </c>
      <c r="J21" s="9">
        <f t="shared" si="1"/>
        <v>307</v>
      </c>
    </row>
    <row r="22" spans="1:10" ht="20.25" customHeight="1" thickBot="1">
      <c r="A22" s="6"/>
      <c r="B22" s="6" t="s">
        <v>21</v>
      </c>
      <c r="C22" s="7" t="s">
        <v>22</v>
      </c>
      <c r="D22" s="8">
        <v>105000</v>
      </c>
      <c r="E22" s="8">
        <v>0</v>
      </c>
      <c r="F22" s="8">
        <v>0</v>
      </c>
      <c r="G22" s="49">
        <v>0</v>
      </c>
      <c r="H22" s="49">
        <v>0</v>
      </c>
      <c r="I22" s="10">
        <f t="shared" si="0"/>
        <v>0</v>
      </c>
      <c r="J22" s="9">
        <f t="shared" si="1"/>
        <v>0</v>
      </c>
    </row>
    <row r="23" spans="1:10" ht="13.5" thickBot="1">
      <c r="A23" s="6"/>
      <c r="B23" s="6" t="s">
        <v>23</v>
      </c>
      <c r="C23" s="7" t="s">
        <v>24</v>
      </c>
      <c r="D23" s="8"/>
      <c r="E23" s="8">
        <v>0</v>
      </c>
      <c r="F23" s="8">
        <v>0</v>
      </c>
      <c r="G23" s="49">
        <v>0</v>
      </c>
      <c r="H23" s="49">
        <v>0</v>
      </c>
      <c r="I23" s="10">
        <f t="shared" si="0"/>
        <v>0</v>
      </c>
      <c r="J23" s="9">
        <f t="shared" si="1"/>
        <v>0</v>
      </c>
    </row>
    <row r="24" spans="1:10" ht="13.5" thickBot="1">
      <c r="A24" s="6"/>
      <c r="B24" s="6" t="s">
        <v>25</v>
      </c>
      <c r="C24" s="7" t="s">
        <v>26</v>
      </c>
      <c r="D24" s="8">
        <v>250000</v>
      </c>
      <c r="E24" s="8">
        <v>80000</v>
      </c>
      <c r="F24" s="8">
        <v>19316</v>
      </c>
      <c r="G24" s="49">
        <v>20000</v>
      </c>
      <c r="H24" s="49">
        <v>20000</v>
      </c>
      <c r="I24" s="10">
        <f t="shared" si="0"/>
        <v>59316</v>
      </c>
      <c r="J24" s="9">
        <f t="shared" si="1"/>
        <v>139316</v>
      </c>
    </row>
    <row r="25" spans="1:10" ht="13.5" thickBot="1">
      <c r="A25" s="11" t="s">
        <v>27</v>
      </c>
      <c r="B25" s="11"/>
      <c r="C25" s="12" t="s">
        <v>28</v>
      </c>
      <c r="D25" s="13">
        <f>SUM(D26+D27+D28+D29+D30)</f>
        <v>1160000</v>
      </c>
      <c r="E25" s="13">
        <f>SUM(E26+E27+E28+E29+E30)</f>
        <v>458962</v>
      </c>
      <c r="F25" s="13">
        <f>SUM(F26+F27+F28+F29+F30)</f>
        <v>198638</v>
      </c>
      <c r="G25" s="13">
        <f>SUM(G26+G27+G28+G29+G30)</f>
        <v>217784</v>
      </c>
      <c r="H25" s="13">
        <f>SUM(H26+H27+H28+H29+H30)</f>
        <v>105000</v>
      </c>
      <c r="I25" s="10">
        <f t="shared" si="0"/>
        <v>521422</v>
      </c>
      <c r="J25" s="9">
        <f t="shared" si="1"/>
        <v>980384</v>
      </c>
    </row>
    <row r="26" spans="1:10" ht="13.5" thickBot="1">
      <c r="A26" s="6"/>
      <c r="B26" s="6" t="s">
        <v>29</v>
      </c>
      <c r="C26" s="7" t="s">
        <v>30</v>
      </c>
      <c r="D26" s="8">
        <v>700000</v>
      </c>
      <c r="E26" s="8">
        <v>208552</v>
      </c>
      <c r="F26" s="8">
        <v>55518</v>
      </c>
      <c r="G26" s="49">
        <v>56513</v>
      </c>
      <c r="H26" s="49">
        <v>70000</v>
      </c>
      <c r="I26" s="10">
        <f t="shared" si="0"/>
        <v>182031</v>
      </c>
      <c r="J26" s="9">
        <f t="shared" si="1"/>
        <v>390583</v>
      </c>
    </row>
    <row r="27" spans="1:10" ht="13.5" thickBot="1">
      <c r="A27" s="6"/>
      <c r="B27" s="6" t="s">
        <v>31</v>
      </c>
      <c r="C27" s="7" t="s">
        <v>32</v>
      </c>
      <c r="D27" s="8">
        <v>431000</v>
      </c>
      <c r="E27" s="8">
        <v>224261</v>
      </c>
      <c r="F27" s="8">
        <v>118120</v>
      </c>
      <c r="G27" s="49">
        <v>161271</v>
      </c>
      <c r="H27" s="49">
        <v>35000</v>
      </c>
      <c r="I27" s="10">
        <f t="shared" si="0"/>
        <v>314391</v>
      </c>
      <c r="J27" s="9">
        <f t="shared" si="1"/>
        <v>538652</v>
      </c>
    </row>
    <row r="28" spans="1:10" ht="13.5" thickBot="1">
      <c r="A28" s="6"/>
      <c r="B28" s="6" t="s">
        <v>33</v>
      </c>
      <c r="C28" s="7" t="s">
        <v>34</v>
      </c>
      <c r="D28" s="8">
        <v>29000</v>
      </c>
      <c r="E28" s="8">
        <v>4000</v>
      </c>
      <c r="F28" s="8">
        <v>25000</v>
      </c>
      <c r="G28" s="49">
        <v>0</v>
      </c>
      <c r="H28" s="49">
        <v>0</v>
      </c>
      <c r="I28" s="10">
        <f t="shared" si="0"/>
        <v>25000</v>
      </c>
      <c r="J28" s="9">
        <f t="shared" si="1"/>
        <v>29000</v>
      </c>
    </row>
    <row r="29" spans="1:10" ht="19.5" customHeight="1" thickBot="1">
      <c r="A29" s="6"/>
      <c r="B29" s="6" t="s">
        <v>157</v>
      </c>
      <c r="C29" s="7" t="s">
        <v>175</v>
      </c>
      <c r="D29" s="8">
        <v>0</v>
      </c>
      <c r="E29" s="8">
        <v>20050</v>
      </c>
      <c r="F29" s="8">
        <v>0</v>
      </c>
      <c r="G29" s="49">
        <v>0</v>
      </c>
      <c r="H29" s="49">
        <v>0</v>
      </c>
      <c r="I29" s="10">
        <f t="shared" si="0"/>
        <v>0</v>
      </c>
      <c r="J29" s="9">
        <f t="shared" si="1"/>
        <v>20050</v>
      </c>
    </row>
    <row r="30" spans="1:10" ht="13.5" thickBot="1">
      <c r="A30" s="6"/>
      <c r="B30" s="6" t="s">
        <v>158</v>
      </c>
      <c r="C30" s="7" t="s">
        <v>14</v>
      </c>
      <c r="D30" s="8">
        <v>0</v>
      </c>
      <c r="E30" s="8">
        <v>2099</v>
      </c>
      <c r="F30" s="8">
        <v>0</v>
      </c>
      <c r="G30" s="49">
        <v>0</v>
      </c>
      <c r="H30" s="49">
        <v>0</v>
      </c>
      <c r="I30" s="10">
        <f t="shared" si="0"/>
        <v>0</v>
      </c>
      <c r="J30" s="9">
        <f t="shared" si="1"/>
        <v>2099</v>
      </c>
    </row>
    <row r="31" spans="1:10" ht="39" thickBot="1">
      <c r="A31" s="11" t="s">
        <v>35</v>
      </c>
      <c r="B31" s="11"/>
      <c r="C31" s="12" t="s">
        <v>36</v>
      </c>
      <c r="D31" s="13">
        <v>9115</v>
      </c>
      <c r="E31" s="13">
        <v>2275</v>
      </c>
      <c r="F31" s="13">
        <v>760</v>
      </c>
      <c r="G31" s="13">
        <v>760</v>
      </c>
      <c r="H31" s="13">
        <v>760</v>
      </c>
      <c r="I31" s="10">
        <f t="shared" si="0"/>
        <v>2280</v>
      </c>
      <c r="J31" s="9">
        <f t="shared" si="1"/>
        <v>4555</v>
      </c>
    </row>
    <row r="32" spans="1:10" ht="25.5">
      <c r="A32" s="6"/>
      <c r="B32" s="6" t="s">
        <v>37</v>
      </c>
      <c r="C32" s="7" t="s">
        <v>38</v>
      </c>
      <c r="D32" s="8">
        <v>9115</v>
      </c>
      <c r="E32" s="8">
        <v>2275</v>
      </c>
      <c r="F32" s="8">
        <v>760</v>
      </c>
      <c r="G32" s="49">
        <v>760</v>
      </c>
      <c r="H32" s="49">
        <v>760</v>
      </c>
      <c r="I32" s="10">
        <f t="shared" si="0"/>
        <v>2280</v>
      </c>
      <c r="J32" s="9">
        <f t="shared" si="1"/>
        <v>4555</v>
      </c>
    </row>
    <row r="33" spans="1:10" ht="26.25" thickBot="1">
      <c r="A33" s="11" t="s">
        <v>39</v>
      </c>
      <c r="B33" s="11"/>
      <c r="C33" s="12" t="s">
        <v>40</v>
      </c>
      <c r="D33" s="13">
        <v>5094000</v>
      </c>
      <c r="E33" s="13">
        <v>1668188</v>
      </c>
      <c r="F33" s="13">
        <f>SUM(F34+F35)</f>
        <v>614151</v>
      </c>
      <c r="G33" s="13">
        <f>SUM(G34+G35)</f>
        <v>291272</v>
      </c>
      <c r="H33" s="13">
        <f>SUM(H34+H35)</f>
        <v>375000</v>
      </c>
      <c r="I33" s="13">
        <f>SUM(I34+I35)</f>
        <v>1280423</v>
      </c>
      <c r="J33" s="13">
        <f>SUM(J34+J35)</f>
        <v>2948611</v>
      </c>
    </row>
    <row r="34" spans="1:10" ht="19.5" customHeight="1" thickBot="1">
      <c r="A34" s="6"/>
      <c r="B34" s="6" t="s">
        <v>41</v>
      </c>
      <c r="C34" s="7" t="s">
        <v>42</v>
      </c>
      <c r="D34" s="8">
        <v>4944000</v>
      </c>
      <c r="E34" s="8">
        <v>1600812</v>
      </c>
      <c r="F34" s="8">
        <v>587827</v>
      </c>
      <c r="G34" s="49">
        <v>238896</v>
      </c>
      <c r="H34" s="49">
        <v>360000</v>
      </c>
      <c r="I34" s="10">
        <f t="shared" si="0"/>
        <v>1186723</v>
      </c>
      <c r="J34" s="9">
        <f t="shared" si="1"/>
        <v>2787535</v>
      </c>
    </row>
    <row r="35" spans="1:10" ht="12.75">
      <c r="A35" s="6"/>
      <c r="B35" s="6" t="s">
        <v>43</v>
      </c>
      <c r="C35" s="7" t="s">
        <v>44</v>
      </c>
      <c r="D35" s="8">
        <v>150000</v>
      </c>
      <c r="E35" s="8">
        <v>67376</v>
      </c>
      <c r="F35" s="8">
        <v>26324</v>
      </c>
      <c r="G35" s="49">
        <v>52376</v>
      </c>
      <c r="H35" s="49">
        <v>15000</v>
      </c>
      <c r="I35" s="10">
        <f t="shared" si="0"/>
        <v>93700</v>
      </c>
      <c r="J35" s="9">
        <f t="shared" si="1"/>
        <v>161076</v>
      </c>
    </row>
    <row r="36" spans="1:10" ht="38.25" customHeight="1" thickBot="1">
      <c r="A36" s="11" t="s">
        <v>45</v>
      </c>
      <c r="B36" s="11"/>
      <c r="C36" s="32" t="s">
        <v>46</v>
      </c>
      <c r="D36" s="13">
        <f>SUM(D37+D38+D39+D40+D41+D42+D43)</f>
        <v>65972408</v>
      </c>
      <c r="E36" s="13">
        <f aca="true" t="shared" si="2" ref="E36:J36">SUM(E37+E38+E39+E40+E41+E42+E43)</f>
        <v>17057110</v>
      </c>
      <c r="F36" s="13">
        <f t="shared" si="2"/>
        <v>6457498</v>
      </c>
      <c r="G36" s="13">
        <f t="shared" si="2"/>
        <v>5321382</v>
      </c>
      <c r="H36" s="13">
        <f t="shared" si="2"/>
        <v>5745000</v>
      </c>
      <c r="I36" s="13">
        <f t="shared" si="2"/>
        <v>17523880</v>
      </c>
      <c r="J36" s="13">
        <f t="shared" si="2"/>
        <v>34580990</v>
      </c>
    </row>
    <row r="37" spans="1:10" ht="30" customHeight="1" thickBot="1">
      <c r="A37" s="6"/>
      <c r="B37" s="6" t="s">
        <v>47</v>
      </c>
      <c r="C37" s="7" t="s">
        <v>48</v>
      </c>
      <c r="D37" s="8">
        <v>305000</v>
      </c>
      <c r="E37" s="8">
        <v>63534</v>
      </c>
      <c r="F37" s="8">
        <v>0</v>
      </c>
      <c r="G37" s="49">
        <v>0</v>
      </c>
      <c r="H37" s="49">
        <v>20000</v>
      </c>
      <c r="I37" s="10">
        <f t="shared" si="0"/>
        <v>20000</v>
      </c>
      <c r="J37" s="9">
        <f t="shared" si="1"/>
        <v>83534</v>
      </c>
    </row>
    <row r="38" spans="1:10" ht="54" customHeight="1" thickBot="1">
      <c r="A38" s="6"/>
      <c r="B38" s="6" t="s">
        <v>49</v>
      </c>
      <c r="C38" s="7" t="s">
        <v>50</v>
      </c>
      <c r="D38" s="8">
        <v>15091089</v>
      </c>
      <c r="E38" s="8">
        <v>3172444</v>
      </c>
      <c r="F38" s="8">
        <v>997235</v>
      </c>
      <c r="G38" s="49">
        <v>1169736</v>
      </c>
      <c r="H38" s="49">
        <v>1150000</v>
      </c>
      <c r="I38" s="10">
        <f t="shared" si="0"/>
        <v>3316971</v>
      </c>
      <c r="J38" s="9">
        <f t="shared" si="1"/>
        <v>6489415</v>
      </c>
    </row>
    <row r="39" spans="1:10" ht="51.75" thickBot="1">
      <c r="A39" s="6"/>
      <c r="B39" s="6" t="s">
        <v>51</v>
      </c>
      <c r="C39" s="7" t="s">
        <v>52</v>
      </c>
      <c r="D39" s="8">
        <v>7510850</v>
      </c>
      <c r="E39" s="8">
        <v>2869367</v>
      </c>
      <c r="F39" s="8">
        <v>250243</v>
      </c>
      <c r="G39" s="49">
        <v>1053096</v>
      </c>
      <c r="H39" s="49">
        <v>860000</v>
      </c>
      <c r="I39" s="10">
        <f t="shared" si="0"/>
        <v>2163339</v>
      </c>
      <c r="J39" s="9">
        <f t="shared" si="1"/>
        <v>5032706</v>
      </c>
    </row>
    <row r="40" spans="1:10" ht="39" thickBot="1">
      <c r="A40" s="6"/>
      <c r="B40" s="6" t="s">
        <v>53</v>
      </c>
      <c r="C40" s="7" t="s">
        <v>54</v>
      </c>
      <c r="D40" s="8">
        <v>3660000</v>
      </c>
      <c r="E40" s="8">
        <v>1092064</v>
      </c>
      <c r="F40" s="8">
        <v>397705</v>
      </c>
      <c r="G40" s="49">
        <v>423352</v>
      </c>
      <c r="H40" s="49">
        <v>350000</v>
      </c>
      <c r="I40" s="10">
        <f t="shared" si="0"/>
        <v>1171057</v>
      </c>
      <c r="J40" s="9">
        <f t="shared" si="1"/>
        <v>2263121</v>
      </c>
    </row>
    <row r="41" spans="1:10" ht="13.5" thickBot="1">
      <c r="A41" s="6"/>
      <c r="B41" s="6" t="s">
        <v>55</v>
      </c>
      <c r="C41" s="7" t="s">
        <v>56</v>
      </c>
      <c r="D41" s="8">
        <v>230000</v>
      </c>
      <c r="E41" s="8">
        <v>13699</v>
      </c>
      <c r="F41" s="8">
        <v>2635</v>
      </c>
      <c r="G41" s="49">
        <v>7634</v>
      </c>
      <c r="H41" s="49">
        <v>5000</v>
      </c>
      <c r="I41" s="10">
        <f t="shared" si="0"/>
        <v>15269</v>
      </c>
      <c r="J41" s="9">
        <f t="shared" si="1"/>
        <v>28968</v>
      </c>
    </row>
    <row r="42" spans="1:10" ht="26.25" thickBot="1">
      <c r="A42" s="6"/>
      <c r="B42" s="6" t="s">
        <v>57</v>
      </c>
      <c r="C42" s="7" t="s">
        <v>58</v>
      </c>
      <c r="D42" s="8">
        <v>30652340</v>
      </c>
      <c r="E42" s="8">
        <v>7783238</v>
      </c>
      <c r="F42" s="8">
        <v>3754926</v>
      </c>
      <c r="G42" s="49">
        <v>2082572</v>
      </c>
      <c r="H42" s="49">
        <v>2700000</v>
      </c>
      <c r="I42" s="10">
        <f t="shared" si="0"/>
        <v>8537498</v>
      </c>
      <c r="J42" s="9">
        <f t="shared" si="1"/>
        <v>16320736</v>
      </c>
    </row>
    <row r="43" spans="1:10" ht="25.5">
      <c r="A43" s="6"/>
      <c r="B43" s="6" t="s">
        <v>59</v>
      </c>
      <c r="C43" s="7" t="s">
        <v>60</v>
      </c>
      <c r="D43" s="8">
        <v>8523129</v>
      </c>
      <c r="E43" s="8">
        <v>2062764</v>
      </c>
      <c r="F43" s="8">
        <v>1054754</v>
      </c>
      <c r="G43" s="49">
        <v>584992</v>
      </c>
      <c r="H43" s="49">
        <v>660000</v>
      </c>
      <c r="I43" s="10">
        <f t="shared" si="0"/>
        <v>2299746</v>
      </c>
      <c r="J43" s="9">
        <f t="shared" si="1"/>
        <v>4362510</v>
      </c>
    </row>
    <row r="44" spans="1:10" ht="13.5" thickBot="1">
      <c r="A44" s="11" t="s">
        <v>61</v>
      </c>
      <c r="B44" s="11"/>
      <c r="C44" s="12" t="s">
        <v>62</v>
      </c>
      <c r="D44" s="13">
        <f>SUM(D45+D46+D47+D48+D49+D50+D51)</f>
        <v>82170863</v>
      </c>
      <c r="E44" s="13">
        <f aca="true" t="shared" si="3" ref="E44:J44">SUM(E45+E47+E48+E49+E50+E51)</f>
        <v>29481936</v>
      </c>
      <c r="F44" s="13">
        <f t="shared" si="3"/>
        <v>6617808</v>
      </c>
      <c r="G44" s="13">
        <f>SUM(G45+G47+G48+G49+G50+G51)</f>
        <v>6377924</v>
      </c>
      <c r="H44" s="13">
        <f t="shared" si="3"/>
        <v>6344540</v>
      </c>
      <c r="I44" s="13">
        <f t="shared" si="3"/>
        <v>19340272</v>
      </c>
      <c r="J44" s="13">
        <f t="shared" si="3"/>
        <v>48822208</v>
      </c>
    </row>
    <row r="45" spans="1:10" ht="26.25" thickBot="1">
      <c r="A45" s="6"/>
      <c r="B45" s="6" t="s">
        <v>63</v>
      </c>
      <c r="C45" s="7" t="s">
        <v>64</v>
      </c>
      <c r="D45" s="8">
        <v>68739321</v>
      </c>
      <c r="E45" s="8">
        <v>26438200</v>
      </c>
      <c r="F45" s="8">
        <v>5287640</v>
      </c>
      <c r="G45" s="49">
        <v>5287640</v>
      </c>
      <c r="H45" s="49">
        <v>5287640</v>
      </c>
      <c r="I45" s="10">
        <f t="shared" si="0"/>
        <v>15862920</v>
      </c>
      <c r="J45" s="9">
        <f t="shared" si="1"/>
        <v>42301120</v>
      </c>
    </row>
    <row r="46" spans="1:10" ht="28.5" customHeight="1" thickBot="1">
      <c r="A46" s="6"/>
      <c r="B46" s="6" t="s">
        <v>177</v>
      </c>
      <c r="C46" s="7" t="s">
        <v>178</v>
      </c>
      <c r="D46" s="8">
        <v>1130000</v>
      </c>
      <c r="E46" s="49">
        <v>0</v>
      </c>
      <c r="F46" s="8">
        <v>0</v>
      </c>
      <c r="G46" s="49">
        <v>0</v>
      </c>
      <c r="H46" s="49">
        <v>0</v>
      </c>
      <c r="I46" s="10">
        <f t="shared" si="0"/>
        <v>0</v>
      </c>
      <c r="J46" s="9">
        <f t="shared" si="1"/>
        <v>0</v>
      </c>
    </row>
    <row r="47" spans="1:10" ht="27.75" customHeight="1" thickBot="1">
      <c r="A47" s="6"/>
      <c r="B47" s="6" t="s">
        <v>65</v>
      </c>
      <c r="C47" s="7" t="s">
        <v>66</v>
      </c>
      <c r="D47" s="8">
        <v>939807</v>
      </c>
      <c r="E47" s="49">
        <v>234951</v>
      </c>
      <c r="F47" s="8">
        <v>78317</v>
      </c>
      <c r="G47" s="49">
        <v>78317</v>
      </c>
      <c r="H47" s="49">
        <v>78317</v>
      </c>
      <c r="I47" s="10">
        <f t="shared" si="0"/>
        <v>234951</v>
      </c>
      <c r="J47" s="9">
        <f t="shared" si="1"/>
        <v>469902</v>
      </c>
    </row>
    <row r="48" spans="1:10" ht="13.5" thickBot="1">
      <c r="A48" s="6"/>
      <c r="B48" s="6" t="s">
        <v>67</v>
      </c>
      <c r="C48" s="7" t="s">
        <v>68</v>
      </c>
      <c r="D48" s="8">
        <v>4669036</v>
      </c>
      <c r="E48" s="49">
        <v>1167258</v>
      </c>
      <c r="F48" s="8">
        <v>389086</v>
      </c>
      <c r="G48" s="49">
        <v>389086</v>
      </c>
      <c r="H48" s="49">
        <v>389086</v>
      </c>
      <c r="I48" s="10">
        <f t="shared" si="0"/>
        <v>1167258</v>
      </c>
      <c r="J48" s="9">
        <f t="shared" si="1"/>
        <v>2334516</v>
      </c>
    </row>
    <row r="49" spans="1:10" ht="13.5" thickBot="1">
      <c r="A49" s="6"/>
      <c r="B49" s="6" t="s">
        <v>159</v>
      </c>
      <c r="C49" s="7" t="s">
        <v>160</v>
      </c>
      <c r="D49" s="8">
        <v>127284</v>
      </c>
      <c r="E49" s="49">
        <v>173</v>
      </c>
      <c r="F49" s="8">
        <v>315648</v>
      </c>
      <c r="G49" s="49">
        <v>75764</v>
      </c>
      <c r="H49" s="49">
        <v>42380</v>
      </c>
      <c r="I49" s="10">
        <f t="shared" si="0"/>
        <v>433792</v>
      </c>
      <c r="J49" s="9">
        <f t="shared" si="1"/>
        <v>433965</v>
      </c>
    </row>
    <row r="50" spans="1:10" ht="13.5" thickBot="1">
      <c r="A50" s="6"/>
      <c r="B50" s="6" t="s">
        <v>69</v>
      </c>
      <c r="C50" s="7" t="s">
        <v>70</v>
      </c>
      <c r="D50" s="8">
        <v>3233639</v>
      </c>
      <c r="E50" s="49">
        <v>808410</v>
      </c>
      <c r="F50" s="8">
        <v>269470</v>
      </c>
      <c r="G50" s="49">
        <v>269470</v>
      </c>
      <c r="H50" s="49">
        <v>269470</v>
      </c>
      <c r="I50" s="10">
        <f t="shared" si="0"/>
        <v>808410</v>
      </c>
      <c r="J50" s="9">
        <f t="shared" si="1"/>
        <v>1616820</v>
      </c>
    </row>
    <row r="51" spans="1:10" ht="27" customHeight="1" thickBot="1">
      <c r="A51" s="6"/>
      <c r="B51" s="6" t="s">
        <v>71</v>
      </c>
      <c r="C51" s="7" t="s">
        <v>72</v>
      </c>
      <c r="D51" s="8">
        <v>3331776</v>
      </c>
      <c r="E51" s="49">
        <v>832944</v>
      </c>
      <c r="F51" s="8">
        <v>277647</v>
      </c>
      <c r="G51" s="49">
        <v>277647</v>
      </c>
      <c r="H51" s="49">
        <v>277647</v>
      </c>
      <c r="I51" s="10">
        <f t="shared" si="0"/>
        <v>832941</v>
      </c>
      <c r="J51" s="9">
        <f t="shared" si="1"/>
        <v>1665885</v>
      </c>
    </row>
    <row r="52" spans="1:10" ht="13.5" thickBot="1">
      <c r="A52" s="11" t="s">
        <v>73</v>
      </c>
      <c r="B52" s="11"/>
      <c r="C52" s="12" t="s">
        <v>74</v>
      </c>
      <c r="D52" s="13">
        <f>SUM(D53+D54+D55+D56+D57+D58+D59+D60+D61)</f>
        <v>3456689</v>
      </c>
      <c r="E52" s="13">
        <f>SUM(E53+E54+E55+E56+E57+E58+E59+E60+E61)</f>
        <v>981473</v>
      </c>
      <c r="F52" s="13">
        <f>SUM(F53+F54+F55+F56+F57+F58+F59+F60+F61)</f>
        <v>437244</v>
      </c>
      <c r="G52" s="13">
        <f>SUM(G53+G54+G55+G56+G57+G58+G59+G60+G61)</f>
        <v>569042</v>
      </c>
      <c r="H52" s="13">
        <f>SUM(H53+H54+H55+H56+H57+H58+H59+H60+H61)</f>
        <v>249691</v>
      </c>
      <c r="I52" s="10">
        <f t="shared" si="0"/>
        <v>1255977</v>
      </c>
      <c r="J52" s="9">
        <f t="shared" si="1"/>
        <v>2237450</v>
      </c>
    </row>
    <row r="53" spans="1:10" ht="13.5" thickBot="1">
      <c r="A53" s="6"/>
      <c r="B53" s="6" t="s">
        <v>75</v>
      </c>
      <c r="C53" s="7" t="s">
        <v>76</v>
      </c>
      <c r="D53" s="8">
        <v>414294</v>
      </c>
      <c r="E53" s="49">
        <v>86968</v>
      </c>
      <c r="F53" s="8">
        <v>131983</v>
      </c>
      <c r="G53" s="49">
        <v>48824</v>
      </c>
      <c r="H53" s="49">
        <v>20816</v>
      </c>
      <c r="I53" s="10">
        <f t="shared" si="0"/>
        <v>201623</v>
      </c>
      <c r="J53" s="9">
        <f t="shared" si="1"/>
        <v>288591</v>
      </c>
    </row>
    <row r="54" spans="1:10" ht="13.5" thickBot="1">
      <c r="A54" s="6"/>
      <c r="B54" s="6" t="s">
        <v>161</v>
      </c>
      <c r="C54" s="7" t="s">
        <v>179</v>
      </c>
      <c r="D54" s="8">
        <v>0</v>
      </c>
      <c r="E54" s="49">
        <v>1460</v>
      </c>
      <c r="F54" s="8">
        <v>975</v>
      </c>
      <c r="G54" s="49">
        <v>1043</v>
      </c>
      <c r="H54" s="49">
        <v>0</v>
      </c>
      <c r="I54" s="10">
        <f t="shared" si="0"/>
        <v>2018</v>
      </c>
      <c r="J54" s="9">
        <f t="shared" si="1"/>
        <v>3478</v>
      </c>
    </row>
    <row r="55" spans="1:10" ht="13.5" thickBot="1">
      <c r="A55" s="6"/>
      <c r="B55" s="6" t="s">
        <v>77</v>
      </c>
      <c r="C55" s="7" t="s">
        <v>78</v>
      </c>
      <c r="D55" s="8">
        <v>1644331</v>
      </c>
      <c r="E55" s="49">
        <v>503583</v>
      </c>
      <c r="F55" s="8">
        <v>169895</v>
      </c>
      <c r="G55" s="49">
        <v>151959</v>
      </c>
      <c r="H55" s="49">
        <v>137028</v>
      </c>
      <c r="I55" s="10">
        <f t="shared" si="0"/>
        <v>458882</v>
      </c>
      <c r="J55" s="9">
        <f t="shared" si="1"/>
        <v>962465</v>
      </c>
    </row>
    <row r="56" spans="1:10" ht="13.5" thickBot="1">
      <c r="A56" s="6"/>
      <c r="B56" s="6" t="s">
        <v>79</v>
      </c>
      <c r="C56" s="7" t="s">
        <v>80</v>
      </c>
      <c r="D56" s="8">
        <v>45715</v>
      </c>
      <c r="E56" s="49">
        <v>27774</v>
      </c>
      <c r="F56" s="8">
        <v>10346</v>
      </c>
      <c r="G56" s="49">
        <v>9785</v>
      </c>
      <c r="H56" s="49">
        <v>3810</v>
      </c>
      <c r="I56" s="10">
        <f t="shared" si="0"/>
        <v>23941</v>
      </c>
      <c r="J56" s="9">
        <f t="shared" si="1"/>
        <v>51715</v>
      </c>
    </row>
    <row r="57" spans="1:10" ht="13.5" thickBot="1">
      <c r="A57" s="6"/>
      <c r="B57" s="6" t="s">
        <v>81</v>
      </c>
      <c r="C57" s="7" t="s">
        <v>82</v>
      </c>
      <c r="D57" s="8">
        <v>38546</v>
      </c>
      <c r="E57" s="49">
        <v>14785</v>
      </c>
      <c r="F57" s="8">
        <v>8167</v>
      </c>
      <c r="G57" s="49">
        <v>9280</v>
      </c>
      <c r="H57" s="49">
        <v>3212</v>
      </c>
      <c r="I57" s="10">
        <f t="shared" si="0"/>
        <v>20659</v>
      </c>
      <c r="J57" s="9">
        <f t="shared" si="1"/>
        <v>35444</v>
      </c>
    </row>
    <row r="58" spans="1:10" ht="13.5" thickBot="1">
      <c r="A58" s="6"/>
      <c r="B58" s="6" t="s">
        <v>83</v>
      </c>
      <c r="C58" s="7" t="s">
        <v>84</v>
      </c>
      <c r="D58" s="8">
        <v>76717</v>
      </c>
      <c r="E58" s="49">
        <v>31571</v>
      </c>
      <c r="F58" s="8">
        <v>12013</v>
      </c>
      <c r="G58" s="49">
        <v>15762</v>
      </c>
      <c r="H58" s="49">
        <v>6393</v>
      </c>
      <c r="I58" s="10">
        <f t="shared" si="0"/>
        <v>34168</v>
      </c>
      <c r="J58" s="9">
        <f t="shared" si="1"/>
        <v>65739</v>
      </c>
    </row>
    <row r="59" spans="1:10" ht="26.25" thickBot="1">
      <c r="A59" s="6"/>
      <c r="B59" s="6" t="s">
        <v>85</v>
      </c>
      <c r="C59" s="7" t="s">
        <v>86</v>
      </c>
      <c r="D59" s="8">
        <v>320089</v>
      </c>
      <c r="E59" s="49">
        <v>96364</v>
      </c>
      <c r="F59" s="8">
        <v>28396</v>
      </c>
      <c r="G59" s="49">
        <v>27615</v>
      </c>
      <c r="H59" s="49">
        <v>26674</v>
      </c>
      <c r="I59" s="10">
        <f t="shared" si="0"/>
        <v>82685</v>
      </c>
      <c r="J59" s="9">
        <f t="shared" si="1"/>
        <v>179049</v>
      </c>
    </row>
    <row r="60" spans="1:10" ht="13.5" thickBot="1">
      <c r="A60" s="6"/>
      <c r="B60" s="6" t="s">
        <v>87</v>
      </c>
      <c r="C60" s="7" t="s">
        <v>88</v>
      </c>
      <c r="D60" s="8">
        <v>621097</v>
      </c>
      <c r="E60" s="49">
        <v>171268</v>
      </c>
      <c r="F60" s="8">
        <v>73369</v>
      </c>
      <c r="G60" s="49">
        <v>58874</v>
      </c>
      <c r="H60" s="49">
        <v>51758</v>
      </c>
      <c r="I60" s="10">
        <f t="shared" si="0"/>
        <v>184001</v>
      </c>
      <c r="J60" s="9">
        <f t="shared" si="1"/>
        <v>355269</v>
      </c>
    </row>
    <row r="61" spans="1:10" ht="12.75">
      <c r="A61" s="6"/>
      <c r="B61" s="6" t="s">
        <v>89</v>
      </c>
      <c r="C61" s="7" t="s">
        <v>14</v>
      </c>
      <c r="D61" s="8">
        <v>295900</v>
      </c>
      <c r="E61" s="49">
        <v>47700</v>
      </c>
      <c r="F61" s="8">
        <v>2100</v>
      </c>
      <c r="G61" s="49">
        <v>245900</v>
      </c>
      <c r="H61" s="49">
        <v>0</v>
      </c>
      <c r="I61" s="10">
        <f t="shared" si="0"/>
        <v>248000</v>
      </c>
      <c r="J61" s="9">
        <f t="shared" si="1"/>
        <v>295700</v>
      </c>
    </row>
    <row r="62" spans="1:10" ht="13.5" thickBot="1">
      <c r="A62" s="11" t="s">
        <v>90</v>
      </c>
      <c r="B62" s="11"/>
      <c r="C62" s="12" t="s">
        <v>91</v>
      </c>
      <c r="D62" s="13">
        <f>SUM(D63+D64)</f>
        <v>34000</v>
      </c>
      <c r="E62" s="13">
        <f aca="true" t="shared" si="4" ref="E62:J62">SUM(E63+E64)</f>
        <v>5693</v>
      </c>
      <c r="F62" s="13">
        <f t="shared" si="4"/>
        <v>1980</v>
      </c>
      <c r="G62" s="13">
        <f t="shared" si="4"/>
        <v>7414</v>
      </c>
      <c r="H62" s="13">
        <f t="shared" si="4"/>
        <v>2200</v>
      </c>
      <c r="I62" s="13">
        <f t="shared" si="4"/>
        <v>11594</v>
      </c>
      <c r="J62" s="13">
        <f t="shared" si="4"/>
        <v>17287</v>
      </c>
    </row>
    <row r="63" spans="1:12" ht="13.5" thickBot="1">
      <c r="A63" s="23"/>
      <c r="B63" s="23" t="s">
        <v>162</v>
      </c>
      <c r="C63" s="24" t="s">
        <v>163</v>
      </c>
      <c r="D63" s="25">
        <v>0</v>
      </c>
      <c r="E63" s="25">
        <v>259</v>
      </c>
      <c r="F63" s="25">
        <v>0</v>
      </c>
      <c r="G63" s="25">
        <v>0</v>
      </c>
      <c r="H63" s="25">
        <v>0</v>
      </c>
      <c r="I63" s="10">
        <f t="shared" si="0"/>
        <v>0</v>
      </c>
      <c r="J63" s="9">
        <f t="shared" si="1"/>
        <v>259</v>
      </c>
      <c r="K63" s="26"/>
      <c r="L63" s="26"/>
    </row>
    <row r="64" spans="1:10" ht="38.25">
      <c r="A64" s="6"/>
      <c r="B64" s="6" t="s">
        <v>92</v>
      </c>
      <c r="C64" s="7" t="s">
        <v>93</v>
      </c>
      <c r="D64" s="8">
        <v>34000</v>
      </c>
      <c r="E64" s="49">
        <v>5434</v>
      </c>
      <c r="F64" s="8">
        <v>1980</v>
      </c>
      <c r="G64" s="49">
        <v>7414</v>
      </c>
      <c r="H64" s="49">
        <v>2200</v>
      </c>
      <c r="I64" s="10">
        <f t="shared" si="0"/>
        <v>11594</v>
      </c>
      <c r="J64" s="9">
        <f t="shared" si="1"/>
        <v>17028</v>
      </c>
    </row>
    <row r="65" spans="1:10" ht="13.5" thickBot="1">
      <c r="A65" s="11" t="s">
        <v>94</v>
      </c>
      <c r="B65" s="11"/>
      <c r="C65" s="12" t="s">
        <v>95</v>
      </c>
      <c r="D65" s="13">
        <f aca="true" t="shared" si="5" ref="D65:J65">SUM(D66+D67+D68+D69+D70+D71+D72+D73+D74+D75+D76+D77+D78)</f>
        <v>21942688</v>
      </c>
      <c r="E65" s="13">
        <f t="shared" si="5"/>
        <v>5264327</v>
      </c>
      <c r="F65" s="13">
        <f t="shared" si="5"/>
        <v>1734068</v>
      </c>
      <c r="G65" s="13">
        <f t="shared" si="5"/>
        <v>1735700</v>
      </c>
      <c r="H65" s="13">
        <f t="shared" si="5"/>
        <v>1774450</v>
      </c>
      <c r="I65" s="13">
        <f t="shared" si="5"/>
        <v>5244218</v>
      </c>
      <c r="J65" s="13">
        <f t="shared" si="5"/>
        <v>10508545</v>
      </c>
    </row>
    <row r="66" spans="1:10" ht="13.5" thickBot="1">
      <c r="A66" s="6"/>
      <c r="B66" s="6" t="s">
        <v>96</v>
      </c>
      <c r="C66" s="7" t="s">
        <v>97</v>
      </c>
      <c r="D66" s="8">
        <v>544270</v>
      </c>
      <c r="E66" s="49">
        <v>119086</v>
      </c>
      <c r="F66" s="8">
        <v>55816</v>
      </c>
      <c r="G66" s="49">
        <v>44848</v>
      </c>
      <c r="H66" s="49">
        <v>39500</v>
      </c>
      <c r="I66" s="10">
        <f t="shared" si="0"/>
        <v>140164</v>
      </c>
      <c r="J66" s="9">
        <f t="shared" si="1"/>
        <v>259250</v>
      </c>
    </row>
    <row r="67" spans="1:10" ht="13.5" thickBot="1">
      <c r="A67" s="6"/>
      <c r="B67" s="6" t="s">
        <v>98</v>
      </c>
      <c r="C67" s="7" t="s">
        <v>99</v>
      </c>
      <c r="D67" s="8">
        <v>2247900</v>
      </c>
      <c r="E67" s="49">
        <v>576059</v>
      </c>
      <c r="F67" s="8">
        <v>191219</v>
      </c>
      <c r="G67" s="49">
        <v>194028</v>
      </c>
      <c r="H67" s="49">
        <v>192000</v>
      </c>
      <c r="I67" s="10">
        <f t="shared" si="0"/>
        <v>577247</v>
      </c>
      <c r="J67" s="9">
        <f t="shared" si="1"/>
        <v>1153306</v>
      </c>
    </row>
    <row r="68" spans="1:10" ht="13.5" thickBot="1">
      <c r="A68" s="6"/>
      <c r="B68" s="6" t="s">
        <v>100</v>
      </c>
      <c r="C68" s="7" t="s">
        <v>101</v>
      </c>
      <c r="D68" s="8">
        <v>396500</v>
      </c>
      <c r="E68" s="49">
        <v>95929</v>
      </c>
      <c r="F68" s="8">
        <v>24733</v>
      </c>
      <c r="G68" s="49">
        <v>27589</v>
      </c>
      <c r="H68" s="49">
        <v>32000</v>
      </c>
      <c r="I68" s="10">
        <f t="shared" si="0"/>
        <v>84322</v>
      </c>
      <c r="J68" s="9">
        <f t="shared" si="1"/>
        <v>180251</v>
      </c>
    </row>
    <row r="69" spans="1:10" ht="13.5" thickBot="1">
      <c r="A69" s="6"/>
      <c r="B69" s="6" t="s">
        <v>102</v>
      </c>
      <c r="C69" s="7" t="s">
        <v>103</v>
      </c>
      <c r="D69" s="8">
        <v>329465</v>
      </c>
      <c r="E69" s="49">
        <v>77589</v>
      </c>
      <c r="F69" s="8">
        <v>24724</v>
      </c>
      <c r="G69" s="49">
        <v>25399</v>
      </c>
      <c r="H69" s="49">
        <v>26000</v>
      </c>
      <c r="I69" s="10">
        <f t="shared" si="0"/>
        <v>76123</v>
      </c>
      <c r="J69" s="9">
        <f t="shared" si="1"/>
        <v>153712</v>
      </c>
    </row>
    <row r="70" spans="1:10" ht="39" thickBot="1">
      <c r="A70" s="6"/>
      <c r="B70" s="6" t="s">
        <v>104</v>
      </c>
      <c r="C70" s="7" t="s">
        <v>105</v>
      </c>
      <c r="D70" s="8">
        <v>13928000</v>
      </c>
      <c r="E70" s="49">
        <v>3413641</v>
      </c>
      <c r="F70" s="8">
        <v>1103458</v>
      </c>
      <c r="G70" s="49">
        <v>1108196</v>
      </c>
      <c r="H70" s="49">
        <v>1100000</v>
      </c>
      <c r="I70" s="10">
        <f t="shared" si="0"/>
        <v>3311654</v>
      </c>
      <c r="J70" s="9">
        <f t="shared" si="1"/>
        <v>6725295</v>
      </c>
    </row>
    <row r="71" spans="1:10" ht="64.5" thickBot="1">
      <c r="A71" s="6"/>
      <c r="B71" s="6" t="s">
        <v>106</v>
      </c>
      <c r="C71" s="7" t="s">
        <v>107</v>
      </c>
      <c r="D71" s="8">
        <v>174000</v>
      </c>
      <c r="E71" s="49">
        <v>24600</v>
      </c>
      <c r="F71" s="8">
        <v>8000</v>
      </c>
      <c r="G71" s="49">
        <v>8200</v>
      </c>
      <c r="H71" s="49">
        <v>8200</v>
      </c>
      <c r="I71" s="10">
        <f t="shared" si="0"/>
        <v>24400</v>
      </c>
      <c r="J71" s="9">
        <f t="shared" si="1"/>
        <v>49000</v>
      </c>
    </row>
    <row r="72" spans="1:10" ht="26.25" thickBot="1">
      <c r="A72" s="6"/>
      <c r="B72" s="6" t="s">
        <v>108</v>
      </c>
      <c r="C72" s="7" t="s">
        <v>109</v>
      </c>
      <c r="D72" s="8">
        <v>2865000</v>
      </c>
      <c r="E72" s="49">
        <v>570000</v>
      </c>
      <c r="F72" s="8">
        <v>203000</v>
      </c>
      <c r="G72" s="49">
        <v>208000</v>
      </c>
      <c r="H72" s="49">
        <v>230000</v>
      </c>
      <c r="I72" s="10">
        <f t="shared" si="0"/>
        <v>641000</v>
      </c>
      <c r="J72" s="9">
        <f t="shared" si="1"/>
        <v>1211000</v>
      </c>
    </row>
    <row r="73" spans="1:10" ht="13.5" thickBot="1">
      <c r="A73" s="6"/>
      <c r="B73" s="6" t="s">
        <v>110</v>
      </c>
      <c r="C73" s="7" t="s">
        <v>111</v>
      </c>
      <c r="D73" s="8">
        <v>731500</v>
      </c>
      <c r="E73" s="49">
        <v>233527</v>
      </c>
      <c r="F73" s="8">
        <v>58948</v>
      </c>
      <c r="G73" s="49">
        <v>55776</v>
      </c>
      <c r="H73" s="49">
        <v>56000</v>
      </c>
      <c r="I73" s="10">
        <f t="shared" si="0"/>
        <v>170724</v>
      </c>
      <c r="J73" s="9">
        <f t="shared" si="1"/>
        <v>404251</v>
      </c>
    </row>
    <row r="74" spans="1:10" ht="26.25" customHeight="1" thickBot="1">
      <c r="A74" s="6"/>
      <c r="B74" s="6" t="s">
        <v>112</v>
      </c>
      <c r="C74" s="7" t="s">
        <v>113</v>
      </c>
      <c r="D74" s="8">
        <v>1500</v>
      </c>
      <c r="E74" s="49">
        <v>277</v>
      </c>
      <c r="F74" s="8">
        <v>0</v>
      </c>
      <c r="G74" s="49">
        <v>0</v>
      </c>
      <c r="H74" s="49">
        <v>0</v>
      </c>
      <c r="I74" s="10">
        <f t="shared" si="0"/>
        <v>0</v>
      </c>
      <c r="J74" s="9">
        <f t="shared" si="1"/>
        <v>277</v>
      </c>
    </row>
    <row r="75" spans="1:10" ht="13.5" thickBot="1">
      <c r="A75" s="6"/>
      <c r="B75" s="6" t="s">
        <v>114</v>
      </c>
      <c r="C75" s="7" t="s">
        <v>115</v>
      </c>
      <c r="D75" s="8">
        <v>1997</v>
      </c>
      <c r="E75" s="49">
        <v>1317</v>
      </c>
      <c r="F75" s="8">
        <v>269</v>
      </c>
      <c r="G75" s="49">
        <v>266</v>
      </c>
      <c r="H75" s="49">
        <v>250</v>
      </c>
      <c r="I75" s="10">
        <f t="shared" si="0"/>
        <v>785</v>
      </c>
      <c r="J75" s="9">
        <f t="shared" si="1"/>
        <v>2102</v>
      </c>
    </row>
    <row r="76" spans="1:10" ht="26.25" thickBot="1">
      <c r="A76" s="6"/>
      <c r="B76" s="6" t="s">
        <v>116</v>
      </c>
      <c r="C76" s="7" t="s">
        <v>117</v>
      </c>
      <c r="D76" s="8">
        <v>194000</v>
      </c>
      <c r="E76" s="49">
        <v>58402</v>
      </c>
      <c r="F76" s="8">
        <v>16357</v>
      </c>
      <c r="G76" s="49">
        <v>14768</v>
      </c>
      <c r="H76" s="49">
        <v>15500</v>
      </c>
      <c r="I76" s="10">
        <f t="shared" si="0"/>
        <v>46625</v>
      </c>
      <c r="J76" s="9">
        <f t="shared" si="1"/>
        <v>105027</v>
      </c>
    </row>
    <row r="77" spans="1:10" ht="13.5" thickBot="1">
      <c r="A77" s="6"/>
      <c r="B77" s="6" t="s">
        <v>118</v>
      </c>
      <c r="C77" s="7" t="s">
        <v>119</v>
      </c>
      <c r="D77" s="8">
        <v>40000</v>
      </c>
      <c r="E77" s="49">
        <v>3900</v>
      </c>
      <c r="F77" s="8">
        <v>1300</v>
      </c>
      <c r="G77" s="49">
        <v>1300</v>
      </c>
      <c r="H77" s="49">
        <v>5000</v>
      </c>
      <c r="I77" s="10">
        <f t="shared" si="0"/>
        <v>7600</v>
      </c>
      <c r="J77" s="9">
        <f t="shared" si="1"/>
        <v>11500</v>
      </c>
    </row>
    <row r="78" spans="1:10" ht="12.75">
      <c r="A78" s="6"/>
      <c r="B78" s="6" t="s">
        <v>120</v>
      </c>
      <c r="C78" s="7" t="s">
        <v>14</v>
      </c>
      <c r="D78" s="8">
        <v>488556</v>
      </c>
      <c r="E78" s="49">
        <v>90000</v>
      </c>
      <c r="F78" s="8">
        <v>46244</v>
      </c>
      <c r="G78" s="49">
        <v>47330</v>
      </c>
      <c r="H78" s="49">
        <v>70000</v>
      </c>
      <c r="I78" s="10">
        <f aca="true" t="shared" si="6" ref="I78:I99">SUM(F78+G78+H78)</f>
        <v>163574</v>
      </c>
      <c r="J78" s="9">
        <f aca="true" t="shared" si="7" ref="J78:J99">SUM(E78+I78)</f>
        <v>253574</v>
      </c>
    </row>
    <row r="79" spans="1:10" ht="32.25" customHeight="1" thickBot="1">
      <c r="A79" s="11" t="s">
        <v>121</v>
      </c>
      <c r="B79" s="11"/>
      <c r="C79" s="12" t="s">
        <v>122</v>
      </c>
      <c r="D79" s="13">
        <f>SUM(D80+D81+D82)</f>
        <v>193446</v>
      </c>
      <c r="E79" s="13">
        <f aca="true" t="shared" si="8" ref="E79:J79">SUM(E80+E81+E82)</f>
        <v>42251</v>
      </c>
      <c r="F79" s="13">
        <f t="shared" si="8"/>
        <v>21333</v>
      </c>
      <c r="G79" s="13">
        <f t="shared" si="8"/>
        <v>12417</v>
      </c>
      <c r="H79" s="13">
        <f t="shared" si="8"/>
        <v>18500</v>
      </c>
      <c r="I79" s="13">
        <f t="shared" si="8"/>
        <v>52250</v>
      </c>
      <c r="J79" s="13">
        <f t="shared" si="8"/>
        <v>94501</v>
      </c>
    </row>
    <row r="80" spans="1:10" ht="26.25" thickBot="1">
      <c r="A80" s="6"/>
      <c r="B80" s="6" t="s">
        <v>123</v>
      </c>
      <c r="C80" s="7" t="s">
        <v>124</v>
      </c>
      <c r="D80" s="8">
        <v>7452</v>
      </c>
      <c r="E80" s="49">
        <v>0</v>
      </c>
      <c r="F80" s="49">
        <v>2608</v>
      </c>
      <c r="G80" s="49">
        <v>0</v>
      </c>
      <c r="H80" s="49">
        <v>0</v>
      </c>
      <c r="I80" s="10">
        <f t="shared" si="6"/>
        <v>2608</v>
      </c>
      <c r="J80" s="9">
        <f t="shared" si="7"/>
        <v>2608</v>
      </c>
    </row>
    <row r="81" spans="1:10" ht="18.75" customHeight="1" thickBot="1">
      <c r="A81" s="6"/>
      <c r="B81" s="6" t="s">
        <v>125</v>
      </c>
      <c r="C81" s="7" t="s">
        <v>126</v>
      </c>
      <c r="D81" s="8">
        <v>154000</v>
      </c>
      <c r="E81" s="49">
        <v>42251</v>
      </c>
      <c r="F81" s="49">
        <v>12417</v>
      </c>
      <c r="G81" s="49">
        <v>12417</v>
      </c>
      <c r="H81" s="49">
        <v>12500</v>
      </c>
      <c r="I81" s="10">
        <f t="shared" si="6"/>
        <v>37334</v>
      </c>
      <c r="J81" s="9">
        <f t="shared" si="7"/>
        <v>79585</v>
      </c>
    </row>
    <row r="82" spans="1:10" ht="12.75">
      <c r="A82" s="6"/>
      <c r="B82" s="6" t="s">
        <v>127</v>
      </c>
      <c r="C82" s="7" t="s">
        <v>14</v>
      </c>
      <c r="D82" s="8">
        <v>31994</v>
      </c>
      <c r="E82" s="49">
        <v>0</v>
      </c>
      <c r="F82" s="49">
        <v>6308</v>
      </c>
      <c r="G82" s="49">
        <v>0</v>
      </c>
      <c r="H82" s="49">
        <v>6000</v>
      </c>
      <c r="I82" s="10">
        <f t="shared" si="6"/>
        <v>12308</v>
      </c>
      <c r="J82" s="9">
        <f t="shared" si="7"/>
        <v>12308</v>
      </c>
    </row>
    <row r="83" spans="1:10" ht="13.5" thickBot="1">
      <c r="A83" s="11" t="s">
        <v>128</v>
      </c>
      <c r="B83" s="11"/>
      <c r="C83" s="12" t="s">
        <v>129</v>
      </c>
      <c r="D83" s="13">
        <f>SUM(D84+D85+D86)</f>
        <v>1421644</v>
      </c>
      <c r="E83" s="13">
        <f aca="true" t="shared" si="9" ref="E83:J83">SUM(E84+E85+E86)</f>
        <v>309825</v>
      </c>
      <c r="F83" s="13">
        <f t="shared" si="9"/>
        <v>418928</v>
      </c>
      <c r="G83" s="13">
        <f t="shared" si="9"/>
        <v>216070</v>
      </c>
      <c r="H83" s="13">
        <f t="shared" si="9"/>
        <v>79769</v>
      </c>
      <c r="I83" s="13">
        <f t="shared" si="9"/>
        <v>714767</v>
      </c>
      <c r="J83" s="13">
        <f t="shared" si="9"/>
        <v>1024592</v>
      </c>
    </row>
    <row r="84" spans="1:10" ht="26.25" thickBot="1">
      <c r="A84" s="6"/>
      <c r="B84" s="6" t="s">
        <v>130</v>
      </c>
      <c r="C84" s="7" t="s">
        <v>131</v>
      </c>
      <c r="D84" s="8">
        <v>350</v>
      </c>
      <c r="E84" s="49">
        <v>225</v>
      </c>
      <c r="F84" s="49">
        <v>83</v>
      </c>
      <c r="G84" s="49">
        <v>76</v>
      </c>
      <c r="H84" s="49">
        <v>29</v>
      </c>
      <c r="I84" s="10">
        <f t="shared" si="6"/>
        <v>188</v>
      </c>
      <c r="J84" s="9">
        <f t="shared" si="7"/>
        <v>413</v>
      </c>
    </row>
    <row r="85" spans="1:10" ht="13.5" thickBot="1">
      <c r="A85" s="6"/>
      <c r="B85" s="6" t="s">
        <v>132</v>
      </c>
      <c r="C85" s="7" t="s">
        <v>133</v>
      </c>
      <c r="D85" s="8">
        <v>966600</v>
      </c>
      <c r="E85" s="49">
        <v>309521</v>
      </c>
      <c r="F85" s="49">
        <v>114117</v>
      </c>
      <c r="G85" s="49">
        <v>65998</v>
      </c>
      <c r="H85" s="49">
        <v>79740</v>
      </c>
      <c r="I85" s="10">
        <f t="shared" si="6"/>
        <v>259855</v>
      </c>
      <c r="J85" s="9">
        <f t="shared" si="7"/>
        <v>569376</v>
      </c>
    </row>
    <row r="86" spans="1:10" ht="12.75">
      <c r="A86" s="6"/>
      <c r="B86" s="6" t="s">
        <v>164</v>
      </c>
      <c r="C86" s="7" t="s">
        <v>169</v>
      </c>
      <c r="D86" s="8">
        <v>454694</v>
      </c>
      <c r="E86" s="49">
        <v>79</v>
      </c>
      <c r="F86" s="49">
        <v>304728</v>
      </c>
      <c r="G86" s="49">
        <v>149996</v>
      </c>
      <c r="H86" s="49">
        <v>0</v>
      </c>
      <c r="I86" s="10">
        <f t="shared" si="6"/>
        <v>454724</v>
      </c>
      <c r="J86" s="9">
        <f t="shared" si="7"/>
        <v>454803</v>
      </c>
    </row>
    <row r="87" spans="1:10" ht="15.75" customHeight="1" thickBot="1">
      <c r="A87" s="11" t="s">
        <v>134</v>
      </c>
      <c r="B87" s="11"/>
      <c r="C87" s="12" t="s">
        <v>135</v>
      </c>
      <c r="D87" s="13">
        <f>SUM(D88+D89+D90)</f>
        <v>978108</v>
      </c>
      <c r="E87" s="13">
        <f aca="true" t="shared" si="10" ref="E87:J87">SUM(E88+E89+E90)</f>
        <v>355352</v>
      </c>
      <c r="F87" s="13">
        <f t="shared" si="10"/>
        <v>48243</v>
      </c>
      <c r="G87" s="13">
        <f t="shared" si="10"/>
        <v>62232</v>
      </c>
      <c r="H87" s="13">
        <f t="shared" si="10"/>
        <v>70722</v>
      </c>
      <c r="I87" s="13">
        <f t="shared" si="10"/>
        <v>181197</v>
      </c>
      <c r="J87" s="13">
        <f t="shared" si="10"/>
        <v>536549</v>
      </c>
    </row>
    <row r="88" spans="1:11" ht="13.5" thickBot="1">
      <c r="A88" s="23"/>
      <c r="B88" s="23" t="s">
        <v>165</v>
      </c>
      <c r="C88" s="24" t="s">
        <v>166</v>
      </c>
      <c r="D88" s="25">
        <v>372814</v>
      </c>
      <c r="E88" s="25">
        <v>84936</v>
      </c>
      <c r="F88" s="25">
        <v>0</v>
      </c>
      <c r="G88" s="25">
        <v>61000</v>
      </c>
      <c r="H88" s="25">
        <v>0</v>
      </c>
      <c r="I88" s="10">
        <f t="shared" si="6"/>
        <v>61000</v>
      </c>
      <c r="J88" s="9">
        <f t="shared" si="7"/>
        <v>145936</v>
      </c>
      <c r="K88" s="26"/>
    </row>
    <row r="89" spans="1:10" ht="13.5" thickBot="1">
      <c r="A89" s="6"/>
      <c r="B89" s="6" t="s">
        <v>136</v>
      </c>
      <c r="C89" s="7" t="s">
        <v>137</v>
      </c>
      <c r="D89" s="8">
        <v>374500</v>
      </c>
      <c r="E89" s="49">
        <v>95957</v>
      </c>
      <c r="F89" s="49">
        <v>31986</v>
      </c>
      <c r="G89" s="49">
        <v>0</v>
      </c>
      <c r="H89" s="49">
        <v>63972</v>
      </c>
      <c r="I89" s="10">
        <f t="shared" si="6"/>
        <v>95958</v>
      </c>
      <c r="J89" s="9">
        <f t="shared" si="7"/>
        <v>191915</v>
      </c>
    </row>
    <row r="90" spans="1:10" ht="12.75">
      <c r="A90" s="6"/>
      <c r="B90" s="6" t="s">
        <v>138</v>
      </c>
      <c r="C90" s="7" t="s">
        <v>14</v>
      </c>
      <c r="D90" s="8">
        <v>230794</v>
      </c>
      <c r="E90" s="49">
        <v>174459</v>
      </c>
      <c r="F90" s="49">
        <v>16257</v>
      </c>
      <c r="G90" s="49">
        <v>1232</v>
      </c>
      <c r="H90" s="49">
        <v>6750</v>
      </c>
      <c r="I90" s="10">
        <f t="shared" si="6"/>
        <v>24239</v>
      </c>
      <c r="J90" s="9">
        <f t="shared" si="7"/>
        <v>198698</v>
      </c>
    </row>
    <row r="91" spans="1:10" ht="12.75">
      <c r="A91" s="11" t="s">
        <v>139</v>
      </c>
      <c r="B91" s="11"/>
      <c r="C91" s="12" t="s">
        <v>140</v>
      </c>
      <c r="D91" s="13">
        <f>SUM(D92+D93+D94+D95+D96)</f>
        <v>1195539</v>
      </c>
      <c r="E91" s="13">
        <f aca="true" t="shared" si="11" ref="E91:J91">SUM(E95+E96)</f>
        <v>9102</v>
      </c>
      <c r="F91" s="13">
        <f t="shared" si="11"/>
        <v>2915</v>
      </c>
      <c r="G91" s="13">
        <f t="shared" si="11"/>
        <v>2917</v>
      </c>
      <c r="H91" s="13">
        <f t="shared" si="11"/>
        <v>2917</v>
      </c>
      <c r="I91" s="13">
        <f t="shared" si="11"/>
        <v>8749</v>
      </c>
      <c r="J91" s="13">
        <f t="shared" si="11"/>
        <v>17851</v>
      </c>
    </row>
    <row r="92" spans="1:10" ht="12.75">
      <c r="A92" s="44"/>
      <c r="B92" s="46" t="s">
        <v>180</v>
      </c>
      <c r="C92" s="47" t="s">
        <v>184</v>
      </c>
      <c r="D92" s="48">
        <v>200000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</row>
    <row r="93" spans="1:10" ht="12.75">
      <c r="A93" s="44"/>
      <c r="B93" s="46" t="s">
        <v>181</v>
      </c>
      <c r="C93" s="47" t="s">
        <v>185</v>
      </c>
      <c r="D93" s="48">
        <v>300000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</row>
    <row r="94" spans="1:10" ht="13.5" thickBot="1">
      <c r="A94" s="44"/>
      <c r="B94" s="46" t="s">
        <v>183</v>
      </c>
      <c r="C94" s="47" t="s">
        <v>186</v>
      </c>
      <c r="D94" s="45">
        <v>450000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</row>
    <row r="95" spans="1:11" ht="13.5" thickBot="1">
      <c r="A95" s="23"/>
      <c r="B95" s="23" t="s">
        <v>182</v>
      </c>
      <c r="C95" s="24" t="s">
        <v>14</v>
      </c>
      <c r="D95" s="25">
        <v>0</v>
      </c>
      <c r="E95" s="25">
        <v>337</v>
      </c>
      <c r="F95" s="25">
        <v>0</v>
      </c>
      <c r="G95" s="25">
        <v>0</v>
      </c>
      <c r="H95" s="25">
        <v>0</v>
      </c>
      <c r="I95" s="10">
        <f t="shared" si="6"/>
        <v>0</v>
      </c>
      <c r="J95" s="9">
        <f t="shared" si="7"/>
        <v>337</v>
      </c>
      <c r="K95" s="26"/>
    </row>
    <row r="96" spans="1:10" ht="12.75">
      <c r="A96" s="6"/>
      <c r="B96" s="6" t="s">
        <v>141</v>
      </c>
      <c r="C96" s="7" t="s">
        <v>142</v>
      </c>
      <c r="D96" s="8">
        <v>245539</v>
      </c>
      <c r="E96" s="8">
        <v>8765</v>
      </c>
      <c r="F96" s="8">
        <v>2915</v>
      </c>
      <c r="G96" s="49">
        <v>2917</v>
      </c>
      <c r="H96" s="49">
        <v>2917</v>
      </c>
      <c r="I96" s="10">
        <f t="shared" si="6"/>
        <v>8749</v>
      </c>
      <c r="J96" s="9">
        <f t="shared" si="7"/>
        <v>17514</v>
      </c>
    </row>
    <row r="97" spans="1:10" ht="13.5" thickBot="1">
      <c r="A97" s="11" t="s">
        <v>143</v>
      </c>
      <c r="B97" s="11"/>
      <c r="C97" s="12" t="s">
        <v>144</v>
      </c>
      <c r="D97" s="13">
        <f>SUM(D98+D99)</f>
        <v>1133000</v>
      </c>
      <c r="E97" s="13">
        <f aca="true" t="shared" si="12" ref="E97:J97">SUM(E98+E99)</f>
        <v>185003</v>
      </c>
      <c r="F97" s="13">
        <f t="shared" si="12"/>
        <v>0</v>
      </c>
      <c r="G97" s="13">
        <f t="shared" si="12"/>
        <v>96326</v>
      </c>
      <c r="H97" s="13">
        <f t="shared" si="12"/>
        <v>0</v>
      </c>
      <c r="I97" s="13">
        <f t="shared" si="12"/>
        <v>96326</v>
      </c>
      <c r="J97" s="13">
        <f t="shared" si="12"/>
        <v>281329</v>
      </c>
    </row>
    <row r="98" spans="1:12" ht="13.5" thickBot="1">
      <c r="A98" s="27"/>
      <c r="B98" s="27" t="s">
        <v>167</v>
      </c>
      <c r="C98" s="28" t="s">
        <v>168</v>
      </c>
      <c r="D98" s="29">
        <v>0</v>
      </c>
      <c r="E98" s="29">
        <v>82</v>
      </c>
      <c r="F98" s="29">
        <v>0</v>
      </c>
      <c r="G98" s="29">
        <v>0</v>
      </c>
      <c r="H98" s="29">
        <v>0</v>
      </c>
      <c r="I98" s="10">
        <f t="shared" si="6"/>
        <v>0</v>
      </c>
      <c r="J98" s="9">
        <f t="shared" si="7"/>
        <v>82</v>
      </c>
      <c r="K98" s="26"/>
      <c r="L98" s="26"/>
    </row>
    <row r="99" spans="1:10" ht="13.5" thickBot="1">
      <c r="A99" s="17"/>
      <c r="B99" s="17" t="s">
        <v>145</v>
      </c>
      <c r="C99" s="18" t="s">
        <v>14</v>
      </c>
      <c r="D99" s="19">
        <v>1133000</v>
      </c>
      <c r="E99" s="19">
        <v>184921</v>
      </c>
      <c r="F99" s="19">
        <v>0</v>
      </c>
      <c r="G99" s="52">
        <v>96326</v>
      </c>
      <c r="H99" s="52">
        <v>0</v>
      </c>
      <c r="I99" s="10">
        <f t="shared" si="6"/>
        <v>96326</v>
      </c>
      <c r="J99" s="9">
        <f t="shared" si="7"/>
        <v>281247</v>
      </c>
    </row>
    <row r="100" spans="1:10" ht="13.5" thickBot="1">
      <c r="A100" s="20"/>
      <c r="B100" s="20"/>
      <c r="C100" s="21" t="s">
        <v>146</v>
      </c>
      <c r="D100" s="22">
        <f>SUM(D10+D12+D14+D18+D20+D25+D31+D33+D36+D44+D52+D62+D65+D79+D83+D87+D91+D97)</f>
        <v>187987559</v>
      </c>
      <c r="E100" s="22">
        <f aca="true" t="shared" si="13" ref="E100:J100">SUM(E12+E14+E18+E20+E25+E31+E33+E36+E44+E52+E62+E65+E79+E83+E87+E91+E97)</f>
        <v>57039386</v>
      </c>
      <c r="F100" s="22">
        <f t="shared" si="13"/>
        <v>17208384</v>
      </c>
      <c r="G100" s="22">
        <f t="shared" si="13"/>
        <v>15371287</v>
      </c>
      <c r="H100" s="22">
        <f t="shared" si="13"/>
        <v>15088609</v>
      </c>
      <c r="I100" s="22">
        <f t="shared" si="13"/>
        <v>47668280</v>
      </c>
      <c r="J100" s="22">
        <f t="shared" si="13"/>
        <v>104707666</v>
      </c>
    </row>
    <row r="101" spans="1:10" ht="12.75">
      <c r="A101" s="14"/>
      <c r="B101" s="14"/>
      <c r="C101" s="15"/>
      <c r="D101" s="16"/>
      <c r="E101" s="16"/>
      <c r="F101" s="16"/>
      <c r="G101" s="16"/>
      <c r="H101" s="16"/>
      <c r="I101" s="16"/>
      <c r="J101" s="16"/>
    </row>
    <row r="102" spans="1:10" ht="12.75">
      <c r="A102" s="14"/>
      <c r="B102" s="14"/>
      <c r="C102" s="15"/>
      <c r="D102" s="16"/>
      <c r="E102" s="16"/>
      <c r="F102" s="16"/>
      <c r="G102" s="16"/>
      <c r="H102" s="16"/>
      <c r="I102" s="16"/>
      <c r="J102" s="16"/>
    </row>
    <row r="103" spans="1:10" ht="12.75">
      <c r="A103" s="14"/>
      <c r="B103" s="14"/>
      <c r="C103" s="15"/>
      <c r="D103" s="16"/>
      <c r="E103" s="16"/>
      <c r="F103" s="16"/>
      <c r="G103" s="16"/>
      <c r="H103" s="31" t="s">
        <v>173</v>
      </c>
      <c r="I103" s="31"/>
      <c r="J103" s="31"/>
    </row>
    <row r="104" spans="1:10" ht="12.75">
      <c r="A104" s="14"/>
      <c r="B104" s="14"/>
      <c r="C104" s="15"/>
      <c r="D104" s="16"/>
      <c r="E104" s="16"/>
      <c r="F104" s="16"/>
      <c r="G104" s="16"/>
      <c r="H104" s="31"/>
      <c r="I104" s="31"/>
      <c r="J104" s="31"/>
    </row>
    <row r="105" spans="1:10" ht="12.75">
      <c r="A105" s="14"/>
      <c r="B105" s="14"/>
      <c r="C105" s="15"/>
      <c r="D105" s="16"/>
      <c r="E105" s="16"/>
      <c r="F105" s="16"/>
      <c r="G105" s="16"/>
      <c r="H105" s="31" t="s">
        <v>172</v>
      </c>
      <c r="I105" s="31"/>
      <c r="J105" s="31"/>
    </row>
    <row r="106" spans="1:10" ht="12.75">
      <c r="A106" s="14"/>
      <c r="B106" s="14"/>
      <c r="C106" s="15"/>
      <c r="D106" s="16"/>
      <c r="E106" s="16"/>
      <c r="F106" s="16"/>
      <c r="G106" s="16"/>
      <c r="H106" s="16"/>
      <c r="I106" s="16"/>
      <c r="J106" s="16"/>
    </row>
    <row r="107" spans="1:10" ht="12.75">
      <c r="A107" s="14"/>
      <c r="B107" s="14"/>
      <c r="C107" s="15"/>
      <c r="D107" s="16"/>
      <c r="E107" s="16"/>
      <c r="F107" s="16"/>
      <c r="G107" s="16"/>
      <c r="H107" s="16"/>
      <c r="I107" s="16"/>
      <c r="J107" s="16"/>
    </row>
    <row r="108" spans="1:10" ht="12.75">
      <c r="A108" s="14"/>
      <c r="B108" s="14"/>
      <c r="C108" s="15"/>
      <c r="D108" s="16"/>
      <c r="E108" s="16"/>
      <c r="F108" s="16"/>
      <c r="G108" s="16"/>
      <c r="H108" s="16"/>
      <c r="I108" s="16"/>
      <c r="J108" s="16"/>
    </row>
    <row r="109" spans="1:10" ht="12.75">
      <c r="A109" s="14"/>
      <c r="B109" s="14"/>
      <c r="C109" s="15"/>
      <c r="D109" s="16"/>
      <c r="E109" s="16"/>
      <c r="F109" s="16"/>
      <c r="G109" s="16"/>
      <c r="H109" s="16"/>
      <c r="I109" s="16"/>
      <c r="J109" s="16"/>
    </row>
    <row r="110" spans="1:10" ht="12.75">
      <c r="A110" s="14"/>
      <c r="B110" s="14"/>
      <c r="C110" s="15"/>
      <c r="D110" s="16"/>
      <c r="E110" s="16"/>
      <c r="F110" s="16"/>
      <c r="G110" s="16"/>
      <c r="H110" s="16"/>
      <c r="I110" s="16"/>
      <c r="J110" s="16"/>
    </row>
    <row r="111" spans="1:10" ht="12.75">
      <c r="A111" s="14"/>
      <c r="B111" s="14"/>
      <c r="C111" s="15"/>
      <c r="D111" s="16"/>
      <c r="E111" s="16"/>
      <c r="F111" s="16"/>
      <c r="G111" s="16"/>
      <c r="H111" s="16"/>
      <c r="I111" s="16"/>
      <c r="J111" s="16"/>
    </row>
    <row r="112" spans="1:10" ht="12.75">
      <c r="A112" s="14"/>
      <c r="B112" s="14"/>
      <c r="C112" s="15"/>
      <c r="D112" s="16"/>
      <c r="E112" s="16"/>
      <c r="F112" s="16"/>
      <c r="G112" s="16"/>
      <c r="H112" s="16"/>
      <c r="I112" s="16"/>
      <c r="J112" s="16"/>
    </row>
    <row r="113" spans="1:10" ht="12.75">
      <c r="A113" s="14"/>
      <c r="B113" s="14"/>
      <c r="C113" s="15"/>
      <c r="D113" s="16"/>
      <c r="E113" s="16"/>
      <c r="F113" s="16"/>
      <c r="G113" s="16"/>
      <c r="H113" s="16"/>
      <c r="I113" s="16"/>
      <c r="J113" s="16"/>
    </row>
    <row r="114" spans="1:10" ht="12.75">
      <c r="A114" s="14"/>
      <c r="B114" s="14"/>
      <c r="C114" s="15"/>
      <c r="D114" s="16"/>
      <c r="E114" s="16"/>
      <c r="F114" s="16"/>
      <c r="G114" s="16"/>
      <c r="H114" s="16"/>
      <c r="I114" s="16"/>
      <c r="J114" s="16"/>
    </row>
    <row r="115" spans="1:10" ht="12.75">
      <c r="A115" s="14"/>
      <c r="B115" s="14"/>
      <c r="C115" s="15"/>
      <c r="D115" s="16"/>
      <c r="E115" s="16"/>
      <c r="F115" s="16"/>
      <c r="G115" s="16"/>
      <c r="H115" s="16"/>
      <c r="I115" s="16"/>
      <c r="J115" s="16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</sheetData>
  <mergeCells count="9">
    <mergeCell ref="A5:J5"/>
    <mergeCell ref="E7:E8"/>
    <mergeCell ref="F7:H7"/>
    <mergeCell ref="I7:I8"/>
    <mergeCell ref="J7:J8"/>
    <mergeCell ref="A7:A8"/>
    <mergeCell ref="B7:B8"/>
    <mergeCell ref="C7:C8"/>
    <mergeCell ref="D7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WSB-TMorawska</cp:lastModifiedBy>
  <cp:lastPrinted>2008-06-30T14:09:09Z</cp:lastPrinted>
  <dcterms:created xsi:type="dcterms:W3CDTF">2008-04-03T07:32:48Z</dcterms:created>
  <dcterms:modified xsi:type="dcterms:W3CDTF">2008-06-30T14:12:25Z</dcterms:modified>
  <cp:category/>
  <cp:version/>
  <cp:contentType/>
  <cp:contentStatus/>
</cp:coreProperties>
</file>