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-dochody" sheetId="1" r:id="rId1"/>
  </sheets>
  <definedNames>
    <definedName name="_xlnm.Print_Titles" localSheetId="0">'Załącznik Nr 1-dochody'!$7:$7</definedName>
    <definedName name="Z_F15D1700_FBD3_11D7_9137_0001020BE0E4_.wvu.PrintTitles" localSheetId="0" hidden="1">'Załącznik Nr 1-dochody'!$6:$6</definedName>
  </definedNames>
  <calcPr fullCalcOnLoad="1"/>
</workbook>
</file>

<file path=xl/sharedStrings.xml><?xml version="1.0" encoding="utf-8"?>
<sst xmlns="http://schemas.openxmlformats.org/spreadsheetml/2006/main" count="408" uniqueCount="223">
  <si>
    <t>Dział</t>
  </si>
  <si>
    <t>Rozdz.</t>
  </si>
  <si>
    <t>Wyszczególnienie</t>
  </si>
  <si>
    <t>§</t>
  </si>
  <si>
    <t>Pozostałe odsetki</t>
  </si>
  <si>
    <t>Pozostała działalność</t>
  </si>
  <si>
    <t>050</t>
  </si>
  <si>
    <t>Rybołówstwo i rybactwo</t>
  </si>
  <si>
    <t>05095</t>
  </si>
  <si>
    <t>Transport i łączność</t>
  </si>
  <si>
    <t>Wpływy z różnych dochodów</t>
  </si>
  <si>
    <t>Drogi publiczne gminne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</si>
  <si>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</si>
  <si>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</si>
  <si>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</si>
  <si>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</si>
  <si>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</si>
  <si>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</si>
  <si>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</si>
  <si>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</si>
  <si>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</si>
  <si>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</si>
  <si>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</si>
  <si>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</si>
  <si>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</si>
  <si>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</si>
  <si>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</si>
  <si>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</si>
  <si>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</si>
  <si>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</si>
  <si>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</si>
  <si>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</si>
  <si>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</si>
  <si>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</si>
  <si>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</si>
  <si>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</si>
  <si>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</si>
  <si>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</si>
  <si>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</si>
  <si>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</si>
  <si>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</si>
  <si>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</si>
  <si>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</si>
  <si>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</si>
  <si>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</si>
  <si>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</si>
  <si>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</si>
  <si>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</si>
  <si>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</si>
  <si>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</si>
  <si>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</si>
  <si>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</si>
  <si>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</si>
  <si>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</si>
  <si>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</si>
  <si>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</si>
  <si>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</si>
  <si>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</si>
  <si>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</si>
  <si>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odpadami</t>
  </si>
  <si>
    <t>Wpływy z opłaty eksploatacyjnej  Szalet , Dworzec</t>
  </si>
  <si>
    <t>Kultura i ochrona dziedzictwa narodowego</t>
  </si>
  <si>
    <t>Biblioteki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</si>
  <si>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</si>
  <si>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</si>
  <si>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</si>
  <si>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</si>
  <si>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</si>
  <si>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</si>
  <si>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</si>
  <si>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</si>
  <si>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</si>
  <si>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</si>
  <si>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</si>
  <si>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</si>
  <si>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</si>
  <si>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</si>
  <si>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</si>
  <si>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</si>
  <si>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</si>
  <si>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</si>
  <si>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</si>
  <si>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</si>
  <si>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</si>
  <si>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</si>
  <si>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</si>
  <si>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</si>
  <si>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</si>
  <si>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</si>
  <si>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</si>
  <si>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</si>
  <si>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</si>
  <si>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</si>
  <si>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</si>
  <si>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</si>
  <si>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</si>
  <si>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</si>
  <si>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</si>
  <si>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</si>
  <si>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6290</t>
  </si>
  <si>
    <t>0970</t>
  </si>
  <si>
    <t>0470</t>
  </si>
  <si>
    <t>0690</t>
  </si>
  <si>
    <t>0750</t>
  </si>
  <si>
    <t>0760</t>
  </si>
  <si>
    <t>0910</t>
  </si>
  <si>
    <t>2110</t>
  </si>
  <si>
    <t>2360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</si>
  <si>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</si>
  <si>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</si>
  <si>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</si>
  <si>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</si>
  <si>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</si>
  <si>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</si>
  <si>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</si>
  <si>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</si>
  <si>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</si>
  <si>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</si>
  <si>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</si>
  <si>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</si>
  <si>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</si>
  <si>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</si>
  <si>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</si>
  <si>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0450</t>
  </si>
  <si>
    <t>0410</t>
  </si>
  <si>
    <t>0010</t>
  </si>
  <si>
    <t>0020</t>
  </si>
  <si>
    <t>2920</t>
  </si>
  <si>
    <t>2130</t>
  </si>
  <si>
    <t>2030</t>
  </si>
  <si>
    <t>0830</t>
  </si>
  <si>
    <t>2320</t>
  </si>
  <si>
    <t>0460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</si>
  <si>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</si>
  <si>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</si>
  <si>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0400</t>
  </si>
  <si>
    <t>Wpływy z opłaty produktowej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</si>
  <si>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</si>
  <si>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</si>
  <si>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Wpływy z innych lokalnych opłat pobieranych przez jednostki samorządu terytorialnego na podstawie odrębnych ustaw /adiacenty/</t>
  </si>
  <si>
    <t>Część wyrównawcza subw.ogólnej dla gmin</t>
  </si>
  <si>
    <t>Część równoważąca subwencji ogólnej  dla powiatów</t>
  </si>
  <si>
    <t>Kultura fizyczna i sport</t>
  </si>
  <si>
    <t xml:space="preserve">Środki na dofinansowanie własnych inwestycji gmin,powiatów,samorządów województw pozyskane z innych żródeł współfinansowanie ŁSM. </t>
  </si>
  <si>
    <t>Drogi publiczne w miastach na prawach powiatu</t>
  </si>
  <si>
    <t>2020</t>
  </si>
  <si>
    <t>Świadczenia rodzinne oraz składki na ubezpieczenia emerytalne i rentowe z ubezpieczenia  społecznego</t>
  </si>
  <si>
    <t>Część równoważąca subwencji ogólnej  dla gmin</t>
  </si>
  <si>
    <t>Cmentarze</t>
  </si>
  <si>
    <t>Dotacje celowe otrzymane z budżetu państwa na zadania bieżące  realizowane przez gminę na podstawie porozumień  z organami administracji rządowej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</si>
  <si>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</si>
  <si>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</si>
  <si>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</si>
  <si>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</si>
  <si>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>Pomoc materialna dla studentów</t>
  </si>
  <si>
    <t>Szkolnictwo wyższe</t>
  </si>
  <si>
    <t>Zasiłki i pomoc w naturze oraz składki na ubezpieczenia emerytalne i rentowe</t>
  </si>
  <si>
    <t xml:space="preserve">Środki na dofinansowanie własnych inwestycji gmin (związków gmin) ,powiatów (związków powiatów), samorządów województw , pozyskane z innych żródeł </t>
  </si>
  <si>
    <t>6298</t>
  </si>
  <si>
    <t>2889</t>
  </si>
  <si>
    <t>2888</t>
  </si>
  <si>
    <t>Wpływy z podatku rolnego, podatku leśnego,podatku od spadków i darowizn , podatku od czynności cywilnoprawnych oraz podatków i opłat lokalnych od osób fizycznych .</t>
  </si>
  <si>
    <t xml:space="preserve">Środki na dofinansowanie własnych inwestycji gmin,powiatów,samorządów województw pozyskane z innych żródeł </t>
  </si>
  <si>
    <t>Dotacja celowa otrzymana przez jednostkę samorządu terytor. od innej jedn. sam. terytor. będącej instytucją wdrażającą na zadania bieżące realizowane na podstawie porosumień (umów)</t>
  </si>
  <si>
    <t>0770</t>
  </si>
  <si>
    <t>Szkoły podstawowe specjalne</t>
  </si>
  <si>
    <t>Środki na dofinansowanie własnych zadań bieżących gmin,powiatów,samorządów województw pozyskane z innych źródeł</t>
  </si>
  <si>
    <t>2705</t>
  </si>
  <si>
    <t>Poradnie psychologiczno-pedagogiczne</t>
  </si>
  <si>
    <t>Promocja jednostek samorządu terytorialnego</t>
  </si>
  <si>
    <t>Plan na 2007 rok</t>
  </si>
  <si>
    <t>Wpływy z tyt. odpłatnego nabycia prawa własności i użytk. wieczyst.</t>
  </si>
  <si>
    <t>Rolnictwo i łowiectwo</t>
  </si>
  <si>
    <t>Pozostała działalnośc</t>
  </si>
  <si>
    <t>010</t>
  </si>
  <si>
    <t>01095</t>
  </si>
  <si>
    <t>Gospodarka ściekowa i ochrona wód</t>
  </si>
  <si>
    <t>6291</t>
  </si>
  <si>
    <t>75053</t>
  </si>
  <si>
    <t>Wybory do rad gmin, rad powiatów i sejmików województw, wybory wójtów, burmistrzów i prezydentów miast oraz referenda gminne, powiatowe i wojewódzkie</t>
  </si>
  <si>
    <t>Dotacje celowe otrzymane od samorządu województwa na zadania bieżące realizowane na podstawie porozumień (umów) między jednostkami samorządu terytorialnego</t>
  </si>
  <si>
    <t>2330</t>
  </si>
  <si>
    <t>Dotacje celowe otrzymane z gminy na inwestycje i zakupy inwestycyjne realizowane na podstawie porozumień (umów) między jednostkami samorządu terytorialnego</t>
  </si>
  <si>
    <t>Dotacje celowe otrzymane z powiatu na inwestycje i zakupy inwestycyjne realizowane na podstawie porozumień (umów) między jednostkami samorządu terytorialnego</t>
  </si>
  <si>
    <t>6610</t>
  </si>
  <si>
    <t>6620</t>
  </si>
  <si>
    <t>Rekompensaty utraconych dochodów w podatkach i opłatach lokalnych</t>
  </si>
  <si>
    <t>2680</t>
  </si>
  <si>
    <t>Wpływy z opłaty komunikacyjnej</t>
  </si>
  <si>
    <t>Wpływy z innych lokalnych opłat pobieranych przez jednostki samorządu terytorialnego na podstawie odrębnych ustaw</t>
  </si>
  <si>
    <t>Wpływy z opłat za koncesje i licencje</t>
  </si>
  <si>
    <t>0590</t>
  </si>
  <si>
    <t>Uzupełnienie subwencji ogólnej dla jednostek samorządu terytorialnego</t>
  </si>
  <si>
    <t xml:space="preserve">Środki na utrzymanie rzecznych przepraw promowych oraz budowę, modernizację, utrzymanie, ochronę i zarządzanie drogami krajowymi i wojewódzkimi w granicach miast na prawach powiatu </t>
  </si>
  <si>
    <t>2790</t>
  </si>
  <si>
    <t>Różne rozliczenia finansowe</t>
  </si>
  <si>
    <t>Ośrodki interwencji kryzysowej</t>
  </si>
  <si>
    <t>Rehabilitacja zawodowa i społeczna osób niepełnosprawnych</t>
  </si>
  <si>
    <t xml:space="preserve">Teatry </t>
  </si>
  <si>
    <t>Dotacje celowe otrzymane z budżetu państwa na zadania bieżące realizowane przez powiat na podstawie porozumień z organami administracji rządowej</t>
  </si>
  <si>
    <t>Filharmonie , orkiestry , chóry i kapele</t>
  </si>
  <si>
    <t>2120</t>
  </si>
  <si>
    <t>Muzea</t>
  </si>
  <si>
    <t>Dotacje celowe otrzymane z budżetu państwa na inwestycje i zakupy inwestycyjne realizowane przez powiat na podstawie porozumień z organami administracji rządowej</t>
  </si>
  <si>
    <t>6420</t>
  </si>
  <si>
    <t>Prezydent Miasta</t>
  </si>
  <si>
    <t>mgr inż. Jerzy Brzeziński</t>
  </si>
  <si>
    <t>Turustyka</t>
  </si>
  <si>
    <t>Zadania w zakresie upowszechniania turystki</t>
  </si>
  <si>
    <t>Dotacje otrzymane z funduszy celowych na finansowanie lub dofinansowanie kosztów realizacji inwestycji i zakupów inwestycyjnych jednostek sektora finansów publicznych</t>
  </si>
  <si>
    <t>6260</t>
  </si>
  <si>
    <t>Usuwanie skutków klęsk żywiołowych</t>
  </si>
  <si>
    <t>Oczyszczanie miast i wsi</t>
  </si>
  <si>
    <t>Oświetlenie ulic, placów i dróg</t>
  </si>
  <si>
    <t>Dotacje przekazane z funduszy celowych na realizację zadań bieżących dla jednostek sektora finansów publuicznych</t>
  </si>
  <si>
    <t>2440</t>
  </si>
  <si>
    <t>Dotacje celowe otrzymane z budżetu państwa na realizację inwestycji i zakupów inwestycyjnych własnych gmin (związków gmin)</t>
  </si>
  <si>
    <t>6339</t>
  </si>
  <si>
    <t>Wybory do Sejmu i Senatu</t>
  </si>
  <si>
    <t xml:space="preserve">Grzywny i inne kary pieniężne od osób prawnych innych jednostek organizacyjnych </t>
  </si>
  <si>
    <t>0580</t>
  </si>
  <si>
    <t>Załącznik Nr 2</t>
  </si>
  <si>
    <t>Plan dochodów jednostki samorządu terytorialnego na 2007 rok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</si>
</sst>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vertical="center"/>
      <protection hidden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3" fontId="8" fillId="0" borderId="2" xfId="0" applyNumberFormat="1" applyFont="1" applyFill="1" applyBorder="1" applyAlignment="1" applyProtection="1">
      <alignment vertical="center"/>
      <protection hidden="1"/>
    </xf>
    <xf numFmtId="3" fontId="8" fillId="4" borderId="2" xfId="0" applyNumberFormat="1" applyFont="1" applyFill="1" applyBorder="1" applyAlignment="1" applyProtection="1">
      <alignment vertical="center"/>
      <protection hidden="1"/>
    </xf>
    <xf numFmtId="3" fontId="8" fillId="0" borderId="2" xfId="0" applyNumberFormat="1" applyFont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horizontal="right" vertical="center" wrapText="1"/>
      <protection locked="0"/>
    </xf>
    <xf numFmtId="3" fontId="8" fillId="3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vertical="center" wrapText="1"/>
      <protection locked="0"/>
    </xf>
    <xf numFmtId="3" fontId="4" fillId="2" borderId="2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49" fontId="4" fillId="5" borderId="2" xfId="0" applyNumberFormat="1" applyFont="1" applyFill="1" applyBorder="1" applyAlignment="1" applyProtection="1">
      <alignment vertical="center" wrapText="1"/>
      <protection locked="0"/>
    </xf>
    <xf numFmtId="3" fontId="4" fillId="5" borderId="2" xfId="0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3" fontId="4" fillId="2" borderId="3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zoomScale="75" zoomScaleNormal="75" workbookViewId="0" topLeftCell="A1">
      <selection activeCell="F7" sqref="F7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59.375" style="0" customWidth="1"/>
    <col min="4" max="4" width="12.00390625" style="0" customWidth="1"/>
    <col min="5" max="5" width="21.125" style="0" customWidth="1"/>
    <col min="6" max="6" width="15.875" style="0" customWidth="1"/>
    <col min="7" max="7" width="17.00390625" style="0" customWidth="1"/>
    <col min="8" max="8" width="18.125" style="0" customWidth="1"/>
  </cols>
  <sheetData>
    <row r="1" spans="1:5" ht="15">
      <c r="A1" s="10"/>
      <c r="B1" s="10"/>
      <c r="C1" s="10"/>
      <c r="D1" s="94" t="s">
        <v>221</v>
      </c>
      <c r="E1" s="94"/>
    </row>
    <row r="2" spans="1:5" ht="12.75">
      <c r="A2" s="10"/>
      <c r="B2" s="10"/>
      <c r="C2" s="10"/>
      <c r="D2" s="10"/>
      <c r="E2" s="10"/>
    </row>
    <row r="3" spans="1:9" s="2" customFormat="1" ht="18.75">
      <c r="A3" s="92" t="s">
        <v>222</v>
      </c>
      <c r="B3" s="93"/>
      <c r="C3" s="93"/>
      <c r="D3" s="93"/>
      <c r="E3" s="93"/>
      <c r="G3"/>
      <c r="H3"/>
      <c r="I3"/>
    </row>
    <row r="4" spans="1:9" s="2" customFormat="1" ht="18.75">
      <c r="A4" s="53"/>
      <c r="B4" s="54"/>
      <c r="C4" s="54"/>
      <c r="D4" s="54"/>
      <c r="E4" s="54"/>
      <c r="G4"/>
      <c r="H4"/>
      <c r="I4"/>
    </row>
    <row r="5" spans="1:5" ht="13.5" thickBot="1">
      <c r="A5" s="10"/>
      <c r="B5" s="10"/>
      <c r="C5" s="10"/>
      <c r="D5" s="10"/>
      <c r="E5" s="11"/>
    </row>
    <row r="6" spans="1:5" ht="75.75" customHeight="1" thickBot="1">
      <c r="A6" s="61" t="s">
        <v>0</v>
      </c>
      <c r="B6" s="61" t="s">
        <v>1</v>
      </c>
      <c r="C6" s="61" t="s">
        <v>2</v>
      </c>
      <c r="D6" s="67" t="s">
        <v>3</v>
      </c>
      <c r="E6" s="62" t="s">
        <v>170</v>
      </c>
    </row>
    <row r="7" spans="1:5" ht="14.25" customHeight="1" thickBot="1">
      <c r="A7" s="12">
        <v>1</v>
      </c>
      <c r="B7" s="12">
        <v>2</v>
      </c>
      <c r="C7" s="16">
        <v>3</v>
      </c>
      <c r="D7" s="12">
        <v>4</v>
      </c>
      <c r="E7" s="16">
        <v>5</v>
      </c>
    </row>
    <row r="8" spans="1:5" ht="14.25" customHeight="1">
      <c r="A8" s="72" t="s">
        <v>174</v>
      </c>
      <c r="B8" s="72"/>
      <c r="C8" s="75" t="s">
        <v>172</v>
      </c>
      <c r="D8" s="70"/>
      <c r="E8" s="82">
        <f>SUM(E9)</f>
        <v>6189</v>
      </c>
    </row>
    <row r="9" spans="1:5" ht="14.25" customHeight="1">
      <c r="A9" s="73"/>
      <c r="B9" s="74" t="s">
        <v>175</v>
      </c>
      <c r="C9" s="76" t="s">
        <v>173</v>
      </c>
      <c r="D9" s="71"/>
      <c r="E9" s="83">
        <f>SUM(E10)</f>
        <v>6189</v>
      </c>
    </row>
    <row r="10" spans="1:5" ht="47.25" customHeight="1">
      <c r="A10" s="69"/>
      <c r="B10" s="69"/>
      <c r="C10" s="30" t="s">
        <v>76</v>
      </c>
      <c r="D10" s="33" t="s">
        <v>109</v>
      </c>
      <c r="E10" s="84">
        <v>6189</v>
      </c>
    </row>
    <row r="11" spans="1:5" ht="15.75">
      <c r="A11" s="63" t="s">
        <v>6</v>
      </c>
      <c r="B11" s="64"/>
      <c r="C11" s="65" t="s">
        <v>7</v>
      </c>
      <c r="D11" s="63"/>
      <c r="E11" s="66">
        <f>SUM(E13)</f>
        <v>1000</v>
      </c>
    </row>
    <row r="12" spans="1:5" ht="15.75">
      <c r="A12" s="55"/>
      <c r="B12" s="22" t="s">
        <v>8</v>
      </c>
      <c r="C12" s="23" t="s">
        <v>5</v>
      </c>
      <c r="D12" s="22"/>
      <c r="E12" s="44">
        <f>SUM(E13)</f>
        <v>1000</v>
      </c>
    </row>
    <row r="13" spans="1:5" ht="47.25">
      <c r="A13" s="38"/>
      <c r="B13" s="38"/>
      <c r="C13" s="24" t="s">
        <v>86</v>
      </c>
      <c r="D13" s="33" t="s">
        <v>98</v>
      </c>
      <c r="E13" s="45">
        <v>1000</v>
      </c>
    </row>
    <row r="14" spans="1:5" ht="15.75">
      <c r="A14" s="18">
        <v>600</v>
      </c>
      <c r="B14" s="18"/>
      <c r="C14" s="19" t="s">
        <v>9</v>
      </c>
      <c r="D14" s="20"/>
      <c r="E14" s="21">
        <f>SUM(E15+E18)</f>
        <v>3408419</v>
      </c>
    </row>
    <row r="15" spans="1:5" ht="15.75">
      <c r="A15" s="38"/>
      <c r="B15" s="29">
        <v>60015</v>
      </c>
      <c r="C15" s="23" t="s">
        <v>144</v>
      </c>
      <c r="D15" s="22"/>
      <c r="E15" s="46">
        <f>SUM(E16:E17)</f>
        <v>1915992</v>
      </c>
    </row>
    <row r="16" spans="1:5" ht="47.25">
      <c r="A16" s="38"/>
      <c r="B16" s="27"/>
      <c r="C16" s="24" t="s">
        <v>157</v>
      </c>
      <c r="D16" s="28" t="s">
        <v>99</v>
      </c>
      <c r="E16" s="41">
        <v>394906</v>
      </c>
    </row>
    <row r="17" spans="1:6" ht="47.25">
      <c r="A17" s="38"/>
      <c r="B17" s="38"/>
      <c r="C17" s="24" t="s">
        <v>157</v>
      </c>
      <c r="D17" s="28" t="s">
        <v>158</v>
      </c>
      <c r="E17" s="47">
        <v>1521086</v>
      </c>
      <c r="F17" s="14"/>
    </row>
    <row r="18" spans="1:5" ht="15.75">
      <c r="A18" s="38"/>
      <c r="B18" s="29">
        <v>60016</v>
      </c>
      <c r="C18" s="23" t="s">
        <v>11</v>
      </c>
      <c r="D18" s="22"/>
      <c r="E18" s="26">
        <f>SUM(E19:E20)</f>
        <v>1492427</v>
      </c>
    </row>
    <row r="19" spans="1:5" ht="47.25">
      <c r="A19" s="38"/>
      <c r="B19" s="27"/>
      <c r="C19" s="24" t="s">
        <v>157</v>
      </c>
      <c r="D19" s="28" t="s">
        <v>99</v>
      </c>
      <c r="E19" s="41">
        <v>826368</v>
      </c>
    </row>
    <row r="20" spans="1:5" ht="47.25">
      <c r="A20" s="38"/>
      <c r="B20" s="27"/>
      <c r="C20" s="24" t="s">
        <v>157</v>
      </c>
      <c r="D20" s="28" t="s">
        <v>158</v>
      </c>
      <c r="E20" s="41">
        <v>666059</v>
      </c>
    </row>
    <row r="21" spans="1:5" ht="15.75">
      <c r="A21" s="18">
        <v>630</v>
      </c>
      <c r="B21" s="18"/>
      <c r="C21" s="17" t="s">
        <v>207</v>
      </c>
      <c r="D21" s="20"/>
      <c r="E21" s="21">
        <f>SUM(E22)</f>
        <v>5000</v>
      </c>
    </row>
    <row r="22" spans="1:5" ht="15.75">
      <c r="A22" s="38"/>
      <c r="B22" s="29">
        <v>63003</v>
      </c>
      <c r="C22" s="40" t="s">
        <v>208</v>
      </c>
      <c r="D22" s="22"/>
      <c r="E22" s="26">
        <f>SUM(E23)</f>
        <v>5000</v>
      </c>
    </row>
    <row r="23" spans="1:5" ht="47.25">
      <c r="A23" s="38"/>
      <c r="B23" s="27"/>
      <c r="C23" s="24" t="s">
        <v>157</v>
      </c>
      <c r="D23" s="28" t="s">
        <v>99</v>
      </c>
      <c r="E23" s="41">
        <v>5000</v>
      </c>
    </row>
    <row r="24" spans="1:5" ht="15.75">
      <c r="A24" s="18">
        <v>700</v>
      </c>
      <c r="B24" s="18"/>
      <c r="C24" s="19" t="s">
        <v>12</v>
      </c>
      <c r="D24" s="20"/>
      <c r="E24" s="48">
        <f>SUM(E25)</f>
        <v>3082533</v>
      </c>
    </row>
    <row r="25" spans="1:5" ht="15.75">
      <c r="A25" s="38"/>
      <c r="B25" s="29">
        <v>70005</v>
      </c>
      <c r="C25" s="23" t="s">
        <v>13</v>
      </c>
      <c r="D25" s="22"/>
      <c r="E25" s="26">
        <f>SUM(E26:E33)</f>
        <v>3082533</v>
      </c>
    </row>
    <row r="26" spans="1:5" ht="31.5">
      <c r="A26" s="38"/>
      <c r="B26" s="38"/>
      <c r="C26" s="24" t="s">
        <v>72</v>
      </c>
      <c r="D26" s="33" t="s">
        <v>101</v>
      </c>
      <c r="E26" s="47">
        <v>862286</v>
      </c>
    </row>
    <row r="27" spans="1:5" ht="47.25">
      <c r="A27" s="38"/>
      <c r="B27" s="38"/>
      <c r="C27" s="24" t="s">
        <v>139</v>
      </c>
      <c r="D27" s="33" t="s">
        <v>98</v>
      </c>
      <c r="E27" s="47">
        <v>217268</v>
      </c>
    </row>
    <row r="28" spans="1:5" ht="63">
      <c r="A28" s="38"/>
      <c r="B28" s="38"/>
      <c r="C28" s="24" t="s">
        <v>91</v>
      </c>
      <c r="D28" s="33" t="s">
        <v>103</v>
      </c>
      <c r="E28" s="47">
        <v>500000</v>
      </c>
    </row>
    <row r="29" spans="1:5" ht="31.5">
      <c r="A29" s="38"/>
      <c r="B29" s="38"/>
      <c r="C29" s="24" t="s">
        <v>73</v>
      </c>
      <c r="D29" s="33" t="s">
        <v>104</v>
      </c>
      <c r="E29" s="47">
        <v>75000</v>
      </c>
    </row>
    <row r="30" spans="1:5" ht="31.5">
      <c r="A30" s="38"/>
      <c r="B30" s="38"/>
      <c r="C30" s="24" t="s">
        <v>171</v>
      </c>
      <c r="D30" s="33" t="s">
        <v>164</v>
      </c>
      <c r="E30" s="47">
        <v>1050000</v>
      </c>
    </row>
    <row r="31" spans="1:5" ht="15.75">
      <c r="A31" s="38"/>
      <c r="B31" s="38"/>
      <c r="C31" s="24" t="s">
        <v>89</v>
      </c>
      <c r="D31" s="33" t="s">
        <v>105</v>
      </c>
      <c r="E31" s="47">
        <v>20000</v>
      </c>
    </row>
    <row r="32" spans="1:5" ht="47.25">
      <c r="A32" s="38"/>
      <c r="B32" s="38"/>
      <c r="C32" s="30" t="s">
        <v>71</v>
      </c>
      <c r="D32" s="33" t="s">
        <v>106</v>
      </c>
      <c r="E32" s="47">
        <v>30000</v>
      </c>
    </row>
    <row r="33" spans="1:5" ht="47.25">
      <c r="A33" s="38"/>
      <c r="B33" s="38"/>
      <c r="C33" s="24" t="s">
        <v>153</v>
      </c>
      <c r="D33" s="33" t="s">
        <v>107</v>
      </c>
      <c r="E33" s="47">
        <v>327979</v>
      </c>
    </row>
    <row r="34" spans="1:5" ht="15.75">
      <c r="A34" s="18">
        <v>710</v>
      </c>
      <c r="B34" s="18"/>
      <c r="C34" s="19" t="s">
        <v>15</v>
      </c>
      <c r="D34" s="20"/>
      <c r="E34" s="48">
        <f>SUM(E35+E37+E39+E42)</f>
        <v>320720</v>
      </c>
    </row>
    <row r="35" spans="1:5" ht="15.75">
      <c r="A35" s="38"/>
      <c r="B35" s="29">
        <v>71013</v>
      </c>
      <c r="C35" s="23" t="s">
        <v>16</v>
      </c>
      <c r="D35" s="22"/>
      <c r="E35" s="26">
        <f>SUM(E36)</f>
        <v>85000</v>
      </c>
    </row>
    <row r="36" spans="1:5" ht="47.25">
      <c r="A36" s="38"/>
      <c r="B36" s="38"/>
      <c r="C36" s="30" t="s">
        <v>87</v>
      </c>
      <c r="D36" s="33" t="s">
        <v>106</v>
      </c>
      <c r="E36" s="47">
        <v>85000</v>
      </c>
    </row>
    <row r="37" spans="1:5" ht="15.75">
      <c r="A37" s="38"/>
      <c r="B37" s="29">
        <v>71014</v>
      </c>
      <c r="C37" s="23" t="s">
        <v>17</v>
      </c>
      <c r="D37" s="22"/>
      <c r="E37" s="26">
        <f>SUM(E38)</f>
        <v>20000</v>
      </c>
    </row>
    <row r="38" spans="1:5" ht="47.25">
      <c r="A38" s="38"/>
      <c r="B38" s="38"/>
      <c r="C38" s="30" t="s">
        <v>71</v>
      </c>
      <c r="D38" s="33" t="s">
        <v>106</v>
      </c>
      <c r="E38" s="47">
        <v>20000</v>
      </c>
    </row>
    <row r="39" spans="1:5" ht="15.75">
      <c r="A39" s="38"/>
      <c r="B39" s="29">
        <v>71015</v>
      </c>
      <c r="C39" s="23" t="s">
        <v>18</v>
      </c>
      <c r="D39" s="22"/>
      <c r="E39" s="26">
        <f>SUM(E40:E41)</f>
        <v>210220</v>
      </c>
    </row>
    <row r="40" spans="1:5" ht="47.25">
      <c r="A40" s="38"/>
      <c r="B40" s="38"/>
      <c r="C40" s="30" t="s">
        <v>71</v>
      </c>
      <c r="D40" s="33" t="s">
        <v>106</v>
      </c>
      <c r="E40" s="47">
        <v>206220</v>
      </c>
    </row>
    <row r="41" spans="1:5" ht="47.25">
      <c r="A41" s="38"/>
      <c r="B41" s="38"/>
      <c r="C41" s="24" t="s">
        <v>92</v>
      </c>
      <c r="D41" s="33" t="s">
        <v>113</v>
      </c>
      <c r="E41" s="47">
        <v>4000</v>
      </c>
    </row>
    <row r="42" spans="1:5" ht="15.75">
      <c r="A42" s="38"/>
      <c r="B42" s="25">
        <v>71035</v>
      </c>
      <c r="C42" s="31" t="s">
        <v>148</v>
      </c>
      <c r="D42" s="36"/>
      <c r="E42" s="26">
        <f>SUM(E43)</f>
        <v>5500</v>
      </c>
    </row>
    <row r="43" spans="1:5" ht="47.25">
      <c r="A43" s="38"/>
      <c r="B43" s="38"/>
      <c r="C43" s="30" t="s">
        <v>149</v>
      </c>
      <c r="D43" s="33" t="s">
        <v>145</v>
      </c>
      <c r="E43" s="47">
        <v>5500</v>
      </c>
    </row>
    <row r="44" spans="1:5" ht="15.75">
      <c r="A44" s="18">
        <v>750</v>
      </c>
      <c r="B44" s="18"/>
      <c r="C44" s="19" t="s">
        <v>19</v>
      </c>
      <c r="D44" s="20"/>
      <c r="E44" s="48">
        <f>SUM(E45+E49+E51+E56+E58+E60)</f>
        <v>1513320</v>
      </c>
    </row>
    <row r="45" spans="1:9" s="3" customFormat="1" ht="15.75">
      <c r="A45" s="55"/>
      <c r="B45" s="29">
        <v>75011</v>
      </c>
      <c r="C45" s="23" t="s">
        <v>20</v>
      </c>
      <c r="D45" s="22"/>
      <c r="E45" s="49">
        <f>SUM(E46:E48)</f>
        <v>691100</v>
      </c>
      <c r="F45"/>
      <c r="G45"/>
      <c r="H45"/>
      <c r="I45"/>
    </row>
    <row r="46" spans="1:5" ht="47.25">
      <c r="A46" s="38"/>
      <c r="B46" s="38"/>
      <c r="C46" s="30" t="s">
        <v>76</v>
      </c>
      <c r="D46" s="33" t="s">
        <v>109</v>
      </c>
      <c r="E46" s="47">
        <v>512000</v>
      </c>
    </row>
    <row r="47" spans="1:5" ht="47.25">
      <c r="A47" s="38"/>
      <c r="B47" s="38"/>
      <c r="C47" s="30" t="s">
        <v>71</v>
      </c>
      <c r="D47" s="33" t="s">
        <v>106</v>
      </c>
      <c r="E47" s="47">
        <v>171100</v>
      </c>
    </row>
    <row r="48" spans="1:5" ht="47.25">
      <c r="A48" s="38"/>
      <c r="B48" s="38"/>
      <c r="C48" s="24" t="s">
        <v>153</v>
      </c>
      <c r="D48" s="33" t="s">
        <v>107</v>
      </c>
      <c r="E48" s="47">
        <v>8000</v>
      </c>
    </row>
    <row r="49" spans="1:9" s="3" customFormat="1" ht="15.75">
      <c r="A49" s="55"/>
      <c r="B49" s="29">
        <v>75020</v>
      </c>
      <c r="C49" s="23" t="s">
        <v>21</v>
      </c>
      <c r="D49" s="22"/>
      <c r="E49" s="44">
        <f>SUM(E50:E50)</f>
        <v>0</v>
      </c>
      <c r="F49"/>
      <c r="G49"/>
      <c r="H49"/>
      <c r="I49"/>
    </row>
    <row r="50" spans="1:5" ht="15.75">
      <c r="A50" s="38"/>
      <c r="B50" s="38"/>
      <c r="C50" s="24" t="s">
        <v>22</v>
      </c>
      <c r="D50" s="33" t="s">
        <v>110</v>
      </c>
      <c r="E50" s="47"/>
    </row>
    <row r="51" spans="1:9" s="3" customFormat="1" ht="15.75">
      <c r="A51" s="55"/>
      <c r="B51" s="29">
        <v>75023</v>
      </c>
      <c r="C51" s="23" t="s">
        <v>66</v>
      </c>
      <c r="D51" s="22"/>
      <c r="E51" s="44">
        <f>SUM(E52:E55)</f>
        <v>571809</v>
      </c>
      <c r="F51"/>
      <c r="G51"/>
      <c r="H51"/>
      <c r="I51"/>
    </row>
    <row r="52" spans="1:5" ht="15.75">
      <c r="A52" s="38"/>
      <c r="B52" s="38"/>
      <c r="C52" s="24" t="s">
        <v>14</v>
      </c>
      <c r="D52" s="33" t="s">
        <v>102</v>
      </c>
      <c r="E52" s="47">
        <v>19000</v>
      </c>
    </row>
    <row r="53" spans="1:5" ht="63">
      <c r="A53" s="38"/>
      <c r="B53" s="38"/>
      <c r="C53" s="24" t="s">
        <v>91</v>
      </c>
      <c r="D53" s="33" t="s">
        <v>103</v>
      </c>
      <c r="E53" s="47">
        <v>34000</v>
      </c>
    </row>
    <row r="54" spans="1:5" ht="15.75">
      <c r="A54" s="38"/>
      <c r="B54" s="38"/>
      <c r="C54" s="24" t="s">
        <v>4</v>
      </c>
      <c r="D54" s="33" t="s">
        <v>111</v>
      </c>
      <c r="E54" s="47">
        <v>513809</v>
      </c>
    </row>
    <row r="55" spans="1:5" ht="15.75">
      <c r="A55" s="38"/>
      <c r="B55" s="38"/>
      <c r="C55" s="24" t="s">
        <v>10</v>
      </c>
      <c r="D55" s="33" t="s">
        <v>100</v>
      </c>
      <c r="E55" s="47">
        <v>5000</v>
      </c>
    </row>
    <row r="56" spans="1:9" s="3" customFormat="1" ht="15.75">
      <c r="A56" s="55"/>
      <c r="B56" s="29">
        <v>75045</v>
      </c>
      <c r="C56" s="23" t="s">
        <v>23</v>
      </c>
      <c r="D56" s="22"/>
      <c r="E56" s="44">
        <f>SUM(E57)</f>
        <v>25000</v>
      </c>
      <c r="F56"/>
      <c r="G56"/>
      <c r="H56"/>
      <c r="I56"/>
    </row>
    <row r="57" spans="1:5" ht="47.25">
      <c r="A57" s="38"/>
      <c r="B57" s="38"/>
      <c r="C57" s="30" t="s">
        <v>71</v>
      </c>
      <c r="D57" s="33" t="s">
        <v>106</v>
      </c>
      <c r="E57" s="47">
        <v>25000</v>
      </c>
    </row>
    <row r="58" spans="1:5" ht="47.25">
      <c r="A58" s="38"/>
      <c r="B58" s="22" t="s">
        <v>178</v>
      </c>
      <c r="C58" s="76" t="s">
        <v>179</v>
      </c>
      <c r="D58" s="22"/>
      <c r="E58" s="77">
        <f>SUM(E59)</f>
        <v>57146</v>
      </c>
    </row>
    <row r="59" spans="1:5" ht="47.25">
      <c r="A59" s="38"/>
      <c r="B59" s="38"/>
      <c r="C59" s="78" t="s">
        <v>180</v>
      </c>
      <c r="D59" s="33" t="s">
        <v>181</v>
      </c>
      <c r="E59" s="47">
        <v>57146</v>
      </c>
    </row>
    <row r="60" spans="1:5" ht="15.75">
      <c r="A60" s="38"/>
      <c r="B60" s="25">
        <v>75075</v>
      </c>
      <c r="C60" s="31" t="s">
        <v>169</v>
      </c>
      <c r="D60" s="36"/>
      <c r="E60" s="44">
        <f>SUM(E61)</f>
        <v>168265</v>
      </c>
    </row>
    <row r="61" spans="1:5" ht="47.25">
      <c r="A61" s="38"/>
      <c r="B61" s="38"/>
      <c r="C61" s="24" t="s">
        <v>166</v>
      </c>
      <c r="D61" s="33" t="s">
        <v>167</v>
      </c>
      <c r="E61" s="47">
        <v>168265</v>
      </c>
    </row>
    <row r="62" spans="1:9" s="1" customFormat="1" ht="31.5">
      <c r="A62" s="18">
        <v>751</v>
      </c>
      <c r="B62" s="18"/>
      <c r="C62" s="19" t="s">
        <v>24</v>
      </c>
      <c r="D62" s="20"/>
      <c r="E62" s="48">
        <f>SUM(E63+E65+E67)</f>
        <v>157737</v>
      </c>
      <c r="F62"/>
      <c r="G62"/>
      <c r="H62"/>
      <c r="I62"/>
    </row>
    <row r="63" spans="1:9" s="3" customFormat="1" ht="31.5">
      <c r="A63" s="55"/>
      <c r="B63" s="29">
        <v>75101</v>
      </c>
      <c r="C63" s="23" t="s">
        <v>67</v>
      </c>
      <c r="D63" s="22"/>
      <c r="E63" s="44">
        <f>SUM(E64)</f>
        <v>7882</v>
      </c>
      <c r="F63"/>
      <c r="G63"/>
      <c r="H63"/>
      <c r="I63"/>
    </row>
    <row r="64" spans="1:9" s="3" customFormat="1" ht="47.25">
      <c r="A64" s="55"/>
      <c r="B64" s="32"/>
      <c r="C64" s="30" t="s">
        <v>76</v>
      </c>
      <c r="D64" s="37" t="s">
        <v>109</v>
      </c>
      <c r="E64" s="42">
        <v>7882</v>
      </c>
      <c r="F64"/>
      <c r="G64"/>
      <c r="H64"/>
      <c r="I64"/>
    </row>
    <row r="65" spans="1:9" s="3" customFormat="1" ht="15.75">
      <c r="A65" s="55"/>
      <c r="B65" s="29">
        <v>75108</v>
      </c>
      <c r="C65" s="40" t="s">
        <v>218</v>
      </c>
      <c r="D65" s="22"/>
      <c r="E65" s="26">
        <f>SUM(E66)</f>
        <v>81650</v>
      </c>
      <c r="F65"/>
      <c r="G65"/>
      <c r="H65"/>
      <c r="I65"/>
    </row>
    <row r="66" spans="1:9" s="3" customFormat="1" ht="47.25">
      <c r="A66" s="55"/>
      <c r="B66" s="32"/>
      <c r="C66" s="30" t="s">
        <v>76</v>
      </c>
      <c r="D66" s="37" t="s">
        <v>109</v>
      </c>
      <c r="E66" s="42">
        <v>81650</v>
      </c>
      <c r="F66"/>
      <c r="G66"/>
      <c r="H66"/>
      <c r="I66"/>
    </row>
    <row r="67" spans="1:9" s="3" customFormat="1" ht="47.25">
      <c r="A67" s="55"/>
      <c r="B67" s="29">
        <v>75109</v>
      </c>
      <c r="C67" s="79" t="s">
        <v>179</v>
      </c>
      <c r="D67" s="22"/>
      <c r="E67" s="26">
        <f>SUM(E68)</f>
        <v>68205</v>
      </c>
      <c r="F67"/>
      <c r="G67"/>
      <c r="H67"/>
      <c r="I67"/>
    </row>
    <row r="68" spans="1:9" s="3" customFormat="1" ht="47.25">
      <c r="A68" s="55"/>
      <c r="B68" s="32"/>
      <c r="C68" s="30" t="s">
        <v>76</v>
      </c>
      <c r="D68" s="37" t="s">
        <v>109</v>
      </c>
      <c r="E68" s="42">
        <v>68205</v>
      </c>
      <c r="F68"/>
      <c r="G68"/>
      <c r="H68"/>
      <c r="I68"/>
    </row>
    <row r="69" spans="1:9" s="1" customFormat="1" ht="15.75">
      <c r="A69" s="18">
        <v>754</v>
      </c>
      <c r="B69" s="18"/>
      <c r="C69" s="19" t="s">
        <v>25</v>
      </c>
      <c r="D69" s="20"/>
      <c r="E69" s="48">
        <f>SUM(E70+E75+E78)</f>
        <v>4428599</v>
      </c>
      <c r="F69"/>
      <c r="G69"/>
      <c r="H69"/>
      <c r="I69"/>
    </row>
    <row r="70" spans="1:9" s="3" customFormat="1" ht="15.75">
      <c r="A70" s="55"/>
      <c r="B70" s="29">
        <v>75411</v>
      </c>
      <c r="C70" s="23" t="s">
        <v>26</v>
      </c>
      <c r="D70" s="22"/>
      <c r="E70" s="44">
        <f>SUM(E71:E74)</f>
        <v>4264700</v>
      </c>
      <c r="F70"/>
      <c r="G70"/>
      <c r="H70"/>
      <c r="I70"/>
    </row>
    <row r="71" spans="1:5" ht="47.25">
      <c r="A71" s="38"/>
      <c r="B71" s="38"/>
      <c r="C71" s="30" t="s">
        <v>71</v>
      </c>
      <c r="D71" s="33" t="s">
        <v>106</v>
      </c>
      <c r="E71" s="43">
        <v>4199700</v>
      </c>
    </row>
    <row r="72" spans="1:5" ht="47.25">
      <c r="A72" s="38"/>
      <c r="B72" s="38"/>
      <c r="C72" s="91" t="s">
        <v>182</v>
      </c>
      <c r="D72" s="33" t="s">
        <v>184</v>
      </c>
      <c r="E72" s="43">
        <v>5000</v>
      </c>
    </row>
    <row r="73" spans="1:5" ht="47.25">
      <c r="A73" s="38"/>
      <c r="B73" s="38"/>
      <c r="C73" s="78" t="s">
        <v>183</v>
      </c>
      <c r="D73" s="33" t="s">
        <v>185</v>
      </c>
      <c r="E73" s="43">
        <v>10000</v>
      </c>
    </row>
    <row r="74" spans="1:5" ht="47.25">
      <c r="A74" s="38"/>
      <c r="B74" s="38"/>
      <c r="C74" s="24" t="s">
        <v>92</v>
      </c>
      <c r="D74" s="33" t="s">
        <v>113</v>
      </c>
      <c r="E74" s="43">
        <v>50000</v>
      </c>
    </row>
    <row r="75" spans="1:9" s="3" customFormat="1" ht="15.75">
      <c r="A75" s="55"/>
      <c r="B75" s="29">
        <v>75416</v>
      </c>
      <c r="C75" s="23" t="s">
        <v>27</v>
      </c>
      <c r="D75" s="22"/>
      <c r="E75" s="44">
        <f>SUM(E76:E77)</f>
        <v>150000</v>
      </c>
      <c r="F75"/>
      <c r="G75"/>
      <c r="H75"/>
      <c r="I75"/>
    </row>
    <row r="76" spans="1:5" ht="15.75">
      <c r="A76" s="38"/>
      <c r="B76" s="38"/>
      <c r="C76" s="24" t="s">
        <v>75</v>
      </c>
      <c r="D76" s="33" t="s">
        <v>108</v>
      </c>
      <c r="E76" s="43">
        <v>128620</v>
      </c>
    </row>
    <row r="77" spans="1:5" ht="31.5">
      <c r="A77" s="38"/>
      <c r="B77" s="38"/>
      <c r="C77" s="24" t="s">
        <v>219</v>
      </c>
      <c r="D77" s="33" t="s">
        <v>220</v>
      </c>
      <c r="E77" s="43">
        <v>21380</v>
      </c>
    </row>
    <row r="78" spans="1:5" ht="15.75">
      <c r="A78" s="38"/>
      <c r="B78" s="29">
        <v>75495</v>
      </c>
      <c r="C78" s="40" t="s">
        <v>5</v>
      </c>
      <c r="D78" s="22"/>
      <c r="E78" s="80">
        <f>SUM(E79)</f>
        <v>13899</v>
      </c>
    </row>
    <row r="79" spans="1:5" ht="15.75">
      <c r="A79" s="38"/>
      <c r="B79" s="38"/>
      <c r="C79" s="24" t="s">
        <v>10</v>
      </c>
      <c r="D79" s="33" t="s">
        <v>100</v>
      </c>
      <c r="E79" s="43">
        <v>13899</v>
      </c>
    </row>
    <row r="80" spans="1:9" s="1" customFormat="1" ht="47.25">
      <c r="A80" s="18">
        <v>756</v>
      </c>
      <c r="B80" s="18"/>
      <c r="C80" s="19" t="s">
        <v>133</v>
      </c>
      <c r="D80" s="20"/>
      <c r="E80" s="48">
        <f>SUM(E81+E84+E91+E102+E108+E110+E113)</f>
        <v>63408616</v>
      </c>
      <c r="F80"/>
      <c r="G80"/>
      <c r="H80"/>
      <c r="I80"/>
    </row>
    <row r="81" spans="1:9" s="3" customFormat="1" ht="15.75">
      <c r="A81" s="55"/>
      <c r="B81" s="29">
        <v>75601</v>
      </c>
      <c r="C81" s="23" t="s">
        <v>28</v>
      </c>
      <c r="D81" s="22"/>
      <c r="E81" s="44">
        <f>SUM(E82:E83)</f>
        <v>283700</v>
      </c>
      <c r="F81"/>
      <c r="G81"/>
      <c r="H81"/>
      <c r="I81"/>
    </row>
    <row r="82" spans="1:5" ht="31.5">
      <c r="A82" s="38"/>
      <c r="B82" s="38"/>
      <c r="C82" s="24" t="s">
        <v>77</v>
      </c>
      <c r="D82" s="33" t="s">
        <v>114</v>
      </c>
      <c r="E82" s="47">
        <v>280000</v>
      </c>
    </row>
    <row r="83" spans="1:5" ht="15.75">
      <c r="A83" s="38"/>
      <c r="B83" s="38"/>
      <c r="C83" s="24" t="s">
        <v>74</v>
      </c>
      <c r="D83" s="33" t="s">
        <v>105</v>
      </c>
      <c r="E83" s="47">
        <v>3700</v>
      </c>
    </row>
    <row r="84" spans="1:9" s="3" customFormat="1" ht="47.25">
      <c r="A84" s="55"/>
      <c r="B84" s="29">
        <v>75615</v>
      </c>
      <c r="C84" s="23" t="s">
        <v>150</v>
      </c>
      <c r="D84" s="22"/>
      <c r="E84" s="44">
        <f>SUM(E85:E90)</f>
        <v>15535731</v>
      </c>
      <c r="F84"/>
      <c r="G84"/>
      <c r="H84"/>
      <c r="I84"/>
    </row>
    <row r="85" spans="1:5" ht="15.75">
      <c r="A85" s="38"/>
      <c r="B85" s="38"/>
      <c r="C85" s="24" t="s">
        <v>29</v>
      </c>
      <c r="D85" s="33" t="s">
        <v>115</v>
      </c>
      <c r="E85" s="43">
        <v>12987102</v>
      </c>
    </row>
    <row r="86" spans="1:5" ht="15.75">
      <c r="A86" s="38"/>
      <c r="B86" s="38"/>
      <c r="C86" s="24" t="s">
        <v>32</v>
      </c>
      <c r="D86" s="33" t="s">
        <v>118</v>
      </c>
      <c r="E86" s="43">
        <v>59</v>
      </c>
    </row>
    <row r="87" spans="1:5" ht="15.75">
      <c r="A87" s="38"/>
      <c r="B87" s="38"/>
      <c r="C87" s="24" t="s">
        <v>30</v>
      </c>
      <c r="D87" s="33" t="s">
        <v>116</v>
      </c>
      <c r="E87" s="43">
        <v>460097</v>
      </c>
    </row>
    <row r="88" spans="1:5" ht="15.75">
      <c r="A88" s="38"/>
      <c r="B88" s="38"/>
      <c r="C88" s="24" t="s">
        <v>31</v>
      </c>
      <c r="D88" s="33" t="s">
        <v>117</v>
      </c>
      <c r="E88" s="43">
        <v>1897173</v>
      </c>
    </row>
    <row r="89" spans="1:5" ht="15.75">
      <c r="A89" s="38"/>
      <c r="B89" s="38"/>
      <c r="C89" s="24" t="s">
        <v>74</v>
      </c>
      <c r="D89" s="33" t="s">
        <v>105</v>
      </c>
      <c r="E89" s="43">
        <v>1300</v>
      </c>
    </row>
    <row r="90" spans="1:5" ht="31.5">
      <c r="A90" s="38"/>
      <c r="B90" s="38"/>
      <c r="C90" s="78" t="s">
        <v>186</v>
      </c>
      <c r="D90" s="33" t="s">
        <v>187</v>
      </c>
      <c r="E90" s="43">
        <v>190000</v>
      </c>
    </row>
    <row r="91" spans="1:5" ht="47.25">
      <c r="A91" s="38"/>
      <c r="B91" s="25">
        <v>75616</v>
      </c>
      <c r="C91" s="23" t="s">
        <v>161</v>
      </c>
      <c r="D91" s="36"/>
      <c r="E91" s="44">
        <f>SUM(E92:E101)</f>
        <v>7107373</v>
      </c>
    </row>
    <row r="92" spans="1:5" ht="15.75">
      <c r="A92" s="38"/>
      <c r="B92" s="38"/>
      <c r="C92" s="24" t="s">
        <v>29</v>
      </c>
      <c r="D92" s="33" t="s">
        <v>115</v>
      </c>
      <c r="E92" s="43">
        <v>4367983</v>
      </c>
    </row>
    <row r="93" spans="1:5" ht="15.75">
      <c r="A93" s="38"/>
      <c r="B93" s="38"/>
      <c r="C93" s="24" t="s">
        <v>32</v>
      </c>
      <c r="D93" s="33" t="s">
        <v>118</v>
      </c>
      <c r="E93" s="43">
        <v>66618</v>
      </c>
    </row>
    <row r="94" spans="1:5" ht="15.75">
      <c r="A94" s="38"/>
      <c r="B94" s="38"/>
      <c r="C94" s="24" t="s">
        <v>33</v>
      </c>
      <c r="D94" s="33" t="s">
        <v>119</v>
      </c>
      <c r="E94" s="43">
        <v>300</v>
      </c>
    </row>
    <row r="95" spans="1:5" ht="15.75">
      <c r="A95" s="38"/>
      <c r="B95" s="38"/>
      <c r="C95" s="24" t="s">
        <v>30</v>
      </c>
      <c r="D95" s="33" t="s">
        <v>116</v>
      </c>
      <c r="E95" s="43">
        <v>841432</v>
      </c>
    </row>
    <row r="96" spans="1:5" ht="15.75">
      <c r="A96" s="38"/>
      <c r="B96" s="38"/>
      <c r="C96" s="24" t="s">
        <v>34</v>
      </c>
      <c r="D96" s="33" t="s">
        <v>120</v>
      </c>
      <c r="E96" s="43">
        <v>100000</v>
      </c>
    </row>
    <row r="97" spans="1:5" ht="15.75">
      <c r="A97" s="38"/>
      <c r="B97" s="38"/>
      <c r="C97" s="24" t="s">
        <v>78</v>
      </c>
      <c r="D97" s="33" t="s">
        <v>121</v>
      </c>
      <c r="E97" s="43">
        <v>82000</v>
      </c>
    </row>
    <row r="98" spans="1:5" ht="15.75">
      <c r="A98" s="38"/>
      <c r="B98" s="38"/>
      <c r="C98" s="24" t="s">
        <v>79</v>
      </c>
      <c r="D98" s="33" t="s">
        <v>122</v>
      </c>
      <c r="E98" s="43">
        <v>460000</v>
      </c>
    </row>
    <row r="99" spans="1:5" ht="15.75">
      <c r="A99" s="38"/>
      <c r="B99" s="38"/>
      <c r="C99" s="24" t="s">
        <v>80</v>
      </c>
      <c r="D99" s="33" t="s">
        <v>123</v>
      </c>
      <c r="E99" s="43">
        <v>95000</v>
      </c>
    </row>
    <row r="100" spans="1:5" ht="15.75">
      <c r="A100" s="38"/>
      <c r="B100" s="38"/>
      <c r="C100" s="24" t="s">
        <v>31</v>
      </c>
      <c r="D100" s="33" t="s">
        <v>117</v>
      </c>
      <c r="E100" s="43">
        <v>1090040</v>
      </c>
    </row>
    <row r="101" spans="1:5" ht="15.75">
      <c r="A101" s="38"/>
      <c r="B101" s="38"/>
      <c r="C101" s="24" t="s">
        <v>74</v>
      </c>
      <c r="D101" s="33" t="s">
        <v>105</v>
      </c>
      <c r="E101" s="43">
        <v>4000</v>
      </c>
    </row>
    <row r="102" spans="1:9" s="3" customFormat="1" ht="31.5">
      <c r="A102" s="55"/>
      <c r="B102" s="29">
        <v>75618</v>
      </c>
      <c r="C102" s="23" t="s">
        <v>93</v>
      </c>
      <c r="D102" s="22"/>
      <c r="E102" s="44">
        <f>SUM(E103:E107)</f>
        <v>3590000</v>
      </c>
      <c r="F102"/>
      <c r="G102"/>
      <c r="H102"/>
      <c r="I102"/>
    </row>
    <row r="103" spans="1:6" ht="15.75">
      <c r="A103" s="38"/>
      <c r="B103" s="38"/>
      <c r="C103" s="24" t="s">
        <v>35</v>
      </c>
      <c r="D103" s="33" t="s">
        <v>124</v>
      </c>
      <c r="E103" s="43">
        <v>1350000</v>
      </c>
      <c r="F103" s="13"/>
    </row>
    <row r="104" spans="1:6" ht="15.75">
      <c r="A104" s="38"/>
      <c r="B104" s="38"/>
      <c r="C104" s="24" t="s">
        <v>188</v>
      </c>
      <c r="D104" s="33" t="s">
        <v>110</v>
      </c>
      <c r="E104" s="43">
        <v>1018000</v>
      </c>
      <c r="F104" s="13"/>
    </row>
    <row r="105" spans="1:6" ht="31.5">
      <c r="A105" s="38"/>
      <c r="B105" s="38"/>
      <c r="C105" s="78" t="s">
        <v>189</v>
      </c>
      <c r="D105" s="33" t="s">
        <v>98</v>
      </c>
      <c r="E105" s="43">
        <v>452000</v>
      </c>
      <c r="F105" s="13"/>
    </row>
    <row r="106" spans="1:6" ht="15.75">
      <c r="A106" s="38"/>
      <c r="B106" s="38"/>
      <c r="C106" s="24" t="s">
        <v>190</v>
      </c>
      <c r="D106" s="33" t="s">
        <v>191</v>
      </c>
      <c r="E106" s="43">
        <v>20000</v>
      </c>
      <c r="F106" s="13"/>
    </row>
    <row r="107" spans="1:5" ht="15.75">
      <c r="A107" s="38"/>
      <c r="B107" s="38"/>
      <c r="C107" s="24" t="s">
        <v>64</v>
      </c>
      <c r="D107" s="33" t="s">
        <v>112</v>
      </c>
      <c r="E107" s="43">
        <v>750000</v>
      </c>
    </row>
    <row r="108" spans="1:9" s="3" customFormat="1" ht="15.75">
      <c r="A108" s="55"/>
      <c r="B108" s="29">
        <v>75619</v>
      </c>
      <c r="C108" s="23" t="s">
        <v>36</v>
      </c>
      <c r="D108" s="22"/>
      <c r="E108" s="44">
        <f>SUM(E109)</f>
        <v>31890</v>
      </c>
      <c r="F108"/>
      <c r="G108"/>
      <c r="H108"/>
      <c r="I108"/>
    </row>
    <row r="109" spans="1:5" ht="15.75">
      <c r="A109" s="38"/>
      <c r="B109" s="38"/>
      <c r="C109" s="24" t="s">
        <v>89</v>
      </c>
      <c r="D109" s="33" t="s">
        <v>105</v>
      </c>
      <c r="E109" s="43">
        <v>31890</v>
      </c>
    </row>
    <row r="110" spans="1:9" s="3" customFormat="1" ht="31.5">
      <c r="A110" s="55"/>
      <c r="B110" s="29">
        <v>75621</v>
      </c>
      <c r="C110" s="23" t="s">
        <v>37</v>
      </c>
      <c r="D110" s="22"/>
      <c r="E110" s="44">
        <f>SUM(E111:E112)</f>
        <v>28815737</v>
      </c>
      <c r="F110"/>
      <c r="G110"/>
      <c r="H110"/>
      <c r="I110"/>
    </row>
    <row r="111" spans="1:5" ht="15.75">
      <c r="A111" s="38"/>
      <c r="B111" s="38"/>
      <c r="C111" s="24" t="s">
        <v>38</v>
      </c>
      <c r="D111" s="33" t="s">
        <v>125</v>
      </c>
      <c r="E111" s="43">
        <v>28072037</v>
      </c>
    </row>
    <row r="112" spans="1:5" ht="15.75">
      <c r="A112" s="38"/>
      <c r="B112" s="38"/>
      <c r="C112" s="24" t="s">
        <v>39</v>
      </c>
      <c r="D112" s="33" t="s">
        <v>126</v>
      </c>
      <c r="E112" s="43">
        <v>743700</v>
      </c>
    </row>
    <row r="113" spans="1:9" s="3" customFormat="1" ht="31.5">
      <c r="A113" s="55"/>
      <c r="B113" s="29">
        <v>75622</v>
      </c>
      <c r="C113" s="23" t="s">
        <v>40</v>
      </c>
      <c r="D113" s="22"/>
      <c r="E113" s="44">
        <f>SUM(E114:E115)</f>
        <v>8044185</v>
      </c>
      <c r="F113"/>
      <c r="G113"/>
      <c r="H113"/>
      <c r="I113"/>
    </row>
    <row r="114" spans="1:5" ht="15.75">
      <c r="A114" s="38"/>
      <c r="B114" s="38"/>
      <c r="C114" s="24" t="s">
        <v>38</v>
      </c>
      <c r="D114" s="33" t="s">
        <v>125</v>
      </c>
      <c r="E114" s="43">
        <v>7944185</v>
      </c>
    </row>
    <row r="115" spans="1:6" ht="15.75">
      <c r="A115" s="38"/>
      <c r="B115" s="38"/>
      <c r="C115" s="24" t="s">
        <v>39</v>
      </c>
      <c r="D115" s="33" t="s">
        <v>126</v>
      </c>
      <c r="E115" s="43">
        <v>100000</v>
      </c>
      <c r="F115" s="15"/>
    </row>
    <row r="116" spans="1:9" s="1" customFormat="1" ht="15.75">
      <c r="A116" s="18">
        <v>758</v>
      </c>
      <c r="B116" s="18"/>
      <c r="C116" s="19" t="s">
        <v>41</v>
      </c>
      <c r="D116" s="20"/>
      <c r="E116" s="48">
        <f>SUM(E117+E120+E122+E124+E128+E126+E130)</f>
        <v>75269719</v>
      </c>
      <c r="F116"/>
      <c r="G116"/>
      <c r="H116"/>
      <c r="I116"/>
    </row>
    <row r="117" spans="1:9" s="3" customFormat="1" ht="31.5">
      <c r="A117" s="55"/>
      <c r="B117" s="29">
        <v>75801</v>
      </c>
      <c r="C117" s="23" t="s">
        <v>68</v>
      </c>
      <c r="D117" s="22"/>
      <c r="E117" s="44">
        <f>SUM(E118:E119)</f>
        <v>62820038</v>
      </c>
      <c r="F117"/>
      <c r="G117"/>
      <c r="H117"/>
      <c r="I117"/>
    </row>
    <row r="118" spans="1:5" ht="15.75">
      <c r="A118" s="38"/>
      <c r="B118" s="38"/>
      <c r="C118" s="24" t="s">
        <v>81</v>
      </c>
      <c r="D118" s="33" t="s">
        <v>127</v>
      </c>
      <c r="E118" s="43">
        <v>35940980</v>
      </c>
    </row>
    <row r="119" spans="1:5" ht="15.75">
      <c r="A119" s="38"/>
      <c r="B119" s="38"/>
      <c r="C119" s="24" t="s">
        <v>82</v>
      </c>
      <c r="D119" s="33" t="s">
        <v>127</v>
      </c>
      <c r="E119" s="43">
        <v>26879058</v>
      </c>
    </row>
    <row r="120" spans="1:5" ht="31.5">
      <c r="A120" s="38"/>
      <c r="B120" s="29">
        <v>75802</v>
      </c>
      <c r="C120" s="79" t="s">
        <v>192</v>
      </c>
      <c r="D120" s="22"/>
      <c r="E120" s="80">
        <f>SUM(E121)</f>
        <v>1500000</v>
      </c>
    </row>
    <row r="121" spans="1:5" ht="63">
      <c r="A121" s="38"/>
      <c r="B121" s="38"/>
      <c r="C121" s="78" t="s">
        <v>193</v>
      </c>
      <c r="D121" s="33" t="s">
        <v>194</v>
      </c>
      <c r="E121" s="43">
        <v>1500000</v>
      </c>
    </row>
    <row r="122" spans="1:9" s="3" customFormat="1" ht="15.75">
      <c r="A122" s="55"/>
      <c r="B122" s="29">
        <v>75803</v>
      </c>
      <c r="C122" s="23" t="s">
        <v>90</v>
      </c>
      <c r="D122" s="22"/>
      <c r="E122" s="44">
        <f>SUM(E123)</f>
        <v>522503</v>
      </c>
      <c r="F122"/>
      <c r="G122"/>
      <c r="H122"/>
      <c r="I122"/>
    </row>
    <row r="123" spans="1:5" ht="15.75">
      <c r="A123" s="38"/>
      <c r="B123" s="38"/>
      <c r="C123" s="24" t="s">
        <v>83</v>
      </c>
      <c r="D123" s="33" t="s">
        <v>127</v>
      </c>
      <c r="E123" s="43">
        <v>522503</v>
      </c>
    </row>
    <row r="124" spans="1:5" ht="15.75">
      <c r="A124" s="38"/>
      <c r="B124" s="25">
        <v>75807</v>
      </c>
      <c r="C124" s="31" t="s">
        <v>140</v>
      </c>
      <c r="D124" s="36"/>
      <c r="E124" s="44">
        <f>SUM(E125)</f>
        <v>3686983</v>
      </c>
    </row>
    <row r="125" spans="1:5" ht="15.75">
      <c r="A125" s="38"/>
      <c r="B125" s="38"/>
      <c r="C125" s="24" t="s">
        <v>83</v>
      </c>
      <c r="D125" s="33" t="s">
        <v>127</v>
      </c>
      <c r="E125" s="43">
        <v>3686983</v>
      </c>
    </row>
    <row r="126" spans="1:5" ht="15.75">
      <c r="A126" s="38"/>
      <c r="B126" s="29">
        <v>75814</v>
      </c>
      <c r="C126" s="40" t="s">
        <v>195</v>
      </c>
      <c r="D126" s="22"/>
      <c r="E126" s="80">
        <f>SUM(E127)</f>
        <v>1482654</v>
      </c>
    </row>
    <row r="127" spans="1:5" ht="15.75">
      <c r="A127" s="38"/>
      <c r="B127" s="38"/>
      <c r="C127" s="24" t="s">
        <v>10</v>
      </c>
      <c r="D127" s="33" t="s">
        <v>100</v>
      </c>
      <c r="E127" s="43">
        <v>1482654</v>
      </c>
    </row>
    <row r="128" spans="1:5" ht="15.75">
      <c r="A128" s="38"/>
      <c r="B128" s="25">
        <v>75831</v>
      </c>
      <c r="C128" s="31" t="s">
        <v>147</v>
      </c>
      <c r="D128" s="36"/>
      <c r="E128" s="44">
        <f>SUM(E129)</f>
        <v>2670464</v>
      </c>
    </row>
    <row r="129" spans="1:5" ht="15.75">
      <c r="A129" s="38"/>
      <c r="B129" s="38"/>
      <c r="C129" s="24" t="s">
        <v>83</v>
      </c>
      <c r="D129" s="33" t="s">
        <v>127</v>
      </c>
      <c r="E129" s="43">
        <v>2670464</v>
      </c>
    </row>
    <row r="130" spans="1:5" ht="15.75">
      <c r="A130" s="38"/>
      <c r="B130" s="25">
        <v>75832</v>
      </c>
      <c r="C130" s="31" t="s">
        <v>141</v>
      </c>
      <c r="D130" s="36"/>
      <c r="E130" s="44">
        <f>SUM(E131)</f>
        <v>2587077</v>
      </c>
    </row>
    <row r="131" spans="1:5" ht="15.75">
      <c r="A131" s="38"/>
      <c r="B131" s="38"/>
      <c r="C131" s="24" t="s">
        <v>83</v>
      </c>
      <c r="D131" s="33" t="s">
        <v>127</v>
      </c>
      <c r="E131" s="43">
        <v>2587077</v>
      </c>
    </row>
    <row r="132" spans="1:9" s="1" customFormat="1" ht="15.75">
      <c r="A132" s="18">
        <v>801</v>
      </c>
      <c r="B132" s="18"/>
      <c r="C132" s="19" t="s">
        <v>42</v>
      </c>
      <c r="D132" s="20"/>
      <c r="E132" s="48">
        <f>SUM(E133+E138+E140+E143+E146+E149+E152)</f>
        <v>789601</v>
      </c>
      <c r="F132"/>
      <c r="G132"/>
      <c r="H132"/>
      <c r="I132"/>
    </row>
    <row r="133" spans="1:9" s="3" customFormat="1" ht="15.75">
      <c r="A133" s="55"/>
      <c r="B133" s="29">
        <v>80101</v>
      </c>
      <c r="C133" s="23" t="s">
        <v>43</v>
      </c>
      <c r="D133" s="22"/>
      <c r="E133" s="44">
        <f>SUM(E134:E137)</f>
        <v>328338</v>
      </c>
      <c r="F133"/>
      <c r="G133"/>
      <c r="H133"/>
      <c r="I133"/>
    </row>
    <row r="134" spans="1:5" ht="63">
      <c r="A134" s="38"/>
      <c r="B134" s="38"/>
      <c r="C134" s="24" t="s">
        <v>91</v>
      </c>
      <c r="D134" s="33" t="s">
        <v>103</v>
      </c>
      <c r="E134" s="43">
        <v>47288</v>
      </c>
    </row>
    <row r="135" spans="1:5" ht="31.5">
      <c r="A135" s="38"/>
      <c r="B135" s="38"/>
      <c r="C135" s="24" t="s">
        <v>88</v>
      </c>
      <c r="D135" s="33" t="s">
        <v>129</v>
      </c>
      <c r="E135" s="43">
        <v>154370</v>
      </c>
    </row>
    <row r="136" spans="1:5" ht="47.25">
      <c r="A136" s="38"/>
      <c r="B136" s="38"/>
      <c r="C136" s="24" t="s">
        <v>157</v>
      </c>
      <c r="D136" s="28" t="s">
        <v>99</v>
      </c>
      <c r="E136" s="43">
        <v>115180</v>
      </c>
    </row>
    <row r="137" spans="1:5" ht="15.75">
      <c r="A137" s="38"/>
      <c r="B137" s="38"/>
      <c r="C137" s="24" t="s">
        <v>4</v>
      </c>
      <c r="D137" s="33" t="s">
        <v>111</v>
      </c>
      <c r="E137" s="43">
        <v>11500</v>
      </c>
    </row>
    <row r="138" spans="1:5" ht="15.75">
      <c r="A138" s="38"/>
      <c r="B138" s="29">
        <v>80102</v>
      </c>
      <c r="C138" s="40" t="s">
        <v>165</v>
      </c>
      <c r="D138" s="22"/>
      <c r="E138" s="44">
        <f>SUM(E139:E139)</f>
        <v>1500</v>
      </c>
    </row>
    <row r="139" spans="1:5" ht="15.75">
      <c r="A139" s="38"/>
      <c r="B139" s="38"/>
      <c r="C139" s="24" t="s">
        <v>4</v>
      </c>
      <c r="D139" s="33" t="s">
        <v>111</v>
      </c>
      <c r="E139" s="43">
        <v>1500</v>
      </c>
    </row>
    <row r="140" spans="1:9" s="3" customFormat="1" ht="15.75">
      <c r="A140" s="55"/>
      <c r="B140" s="29">
        <v>80110</v>
      </c>
      <c r="C140" s="23" t="s">
        <v>44</v>
      </c>
      <c r="D140" s="22"/>
      <c r="E140" s="44">
        <f>SUM(E141:E142)</f>
        <v>39121</v>
      </c>
      <c r="F140"/>
      <c r="G140"/>
      <c r="H140"/>
      <c r="I140"/>
    </row>
    <row r="141" spans="1:9" s="3" customFormat="1" ht="63">
      <c r="A141" s="55"/>
      <c r="B141" s="32"/>
      <c r="C141" s="24" t="s">
        <v>91</v>
      </c>
      <c r="D141" s="37" t="s">
        <v>103</v>
      </c>
      <c r="E141" s="42">
        <v>24797</v>
      </c>
      <c r="F141"/>
      <c r="G141"/>
      <c r="H141"/>
      <c r="I141"/>
    </row>
    <row r="142" spans="1:5" ht="15.75">
      <c r="A142" s="38"/>
      <c r="B142" s="38"/>
      <c r="C142" s="24" t="s">
        <v>4</v>
      </c>
      <c r="D142" s="33" t="s">
        <v>111</v>
      </c>
      <c r="E142" s="43">
        <v>14324</v>
      </c>
    </row>
    <row r="143" spans="1:9" s="5" customFormat="1" ht="15.75">
      <c r="A143" s="55"/>
      <c r="B143" s="29">
        <v>80120</v>
      </c>
      <c r="C143" s="23" t="s">
        <v>45</v>
      </c>
      <c r="D143" s="22"/>
      <c r="E143" s="44">
        <f>SUM(E144:E145)</f>
        <v>47562</v>
      </c>
      <c r="F143"/>
      <c r="G143"/>
      <c r="H143"/>
      <c r="I143"/>
    </row>
    <row r="144" spans="1:9" s="5" customFormat="1" ht="63">
      <c r="A144" s="55"/>
      <c r="B144" s="32"/>
      <c r="C144" s="24" t="s">
        <v>91</v>
      </c>
      <c r="D144" s="37" t="s">
        <v>103</v>
      </c>
      <c r="E144" s="42">
        <v>27102</v>
      </c>
      <c r="F144"/>
      <c r="G144"/>
      <c r="H144"/>
      <c r="I144"/>
    </row>
    <row r="145" spans="1:9" s="5" customFormat="1" ht="15.75">
      <c r="A145" s="55"/>
      <c r="B145" s="32"/>
      <c r="C145" s="24" t="s">
        <v>4</v>
      </c>
      <c r="D145" s="33" t="s">
        <v>111</v>
      </c>
      <c r="E145" s="42">
        <v>20460</v>
      </c>
      <c r="F145"/>
      <c r="G145"/>
      <c r="H145"/>
      <c r="I145"/>
    </row>
    <row r="146" spans="1:9" s="5" customFormat="1" ht="15.75">
      <c r="A146" s="55"/>
      <c r="B146" s="29">
        <v>80130</v>
      </c>
      <c r="C146" s="23" t="s">
        <v>94</v>
      </c>
      <c r="D146" s="22"/>
      <c r="E146" s="44">
        <f>SUM(E147:E148)</f>
        <v>53040</v>
      </c>
      <c r="F146"/>
      <c r="G146"/>
      <c r="H146"/>
      <c r="I146"/>
    </row>
    <row r="147" spans="1:9" s="5" customFormat="1" ht="63">
      <c r="A147" s="55"/>
      <c r="B147" s="32"/>
      <c r="C147" s="24" t="s">
        <v>91</v>
      </c>
      <c r="D147" s="37" t="s">
        <v>103</v>
      </c>
      <c r="E147" s="42">
        <v>36580</v>
      </c>
      <c r="F147"/>
      <c r="G147"/>
      <c r="H147"/>
      <c r="I147"/>
    </row>
    <row r="148" spans="1:9" s="5" customFormat="1" ht="15.75">
      <c r="A148" s="55"/>
      <c r="B148" s="32"/>
      <c r="C148" s="24" t="s">
        <v>4</v>
      </c>
      <c r="D148" s="37" t="s">
        <v>111</v>
      </c>
      <c r="E148" s="42">
        <v>16460</v>
      </c>
      <c r="F148"/>
      <c r="G148"/>
      <c r="H148"/>
      <c r="I148"/>
    </row>
    <row r="149" spans="1:9" s="5" customFormat="1" ht="31.5">
      <c r="A149" s="55"/>
      <c r="B149" s="29">
        <v>80140</v>
      </c>
      <c r="C149" s="23" t="s">
        <v>69</v>
      </c>
      <c r="D149" s="22"/>
      <c r="E149" s="44">
        <f>SUM(E150:E151)</f>
        <v>16826</v>
      </c>
      <c r="F149"/>
      <c r="G149"/>
      <c r="H149"/>
      <c r="I149"/>
    </row>
    <row r="150" spans="1:9" s="4" customFormat="1" ht="63">
      <c r="A150" s="38"/>
      <c r="B150" s="38"/>
      <c r="C150" s="24" t="s">
        <v>91</v>
      </c>
      <c r="D150" s="33" t="s">
        <v>103</v>
      </c>
      <c r="E150" s="43">
        <v>14626</v>
      </c>
      <c r="F150"/>
      <c r="G150"/>
      <c r="H150"/>
      <c r="I150"/>
    </row>
    <row r="151" spans="1:9" s="4" customFormat="1" ht="15.75">
      <c r="A151" s="38"/>
      <c r="B151" s="38"/>
      <c r="C151" s="24" t="s">
        <v>4</v>
      </c>
      <c r="D151" s="37" t="s">
        <v>111</v>
      </c>
      <c r="E151" s="43">
        <v>2200</v>
      </c>
      <c r="F151"/>
      <c r="G151"/>
      <c r="H151"/>
      <c r="I151"/>
    </row>
    <row r="152" spans="1:9" s="5" customFormat="1" ht="15.75">
      <c r="A152" s="55"/>
      <c r="B152" s="29">
        <v>80195</v>
      </c>
      <c r="C152" s="23" t="s">
        <v>5</v>
      </c>
      <c r="D152" s="22"/>
      <c r="E152" s="44">
        <f>SUM(E153:E155)</f>
        <v>303214</v>
      </c>
      <c r="F152"/>
      <c r="G152"/>
      <c r="H152"/>
      <c r="I152"/>
    </row>
    <row r="153" spans="1:9" s="4" customFormat="1" ht="47.25">
      <c r="A153" s="38"/>
      <c r="B153" s="38"/>
      <c r="C153" s="24" t="s">
        <v>166</v>
      </c>
      <c r="D153" s="33" t="s">
        <v>167</v>
      </c>
      <c r="E153" s="43">
        <v>2842</v>
      </c>
      <c r="F153"/>
      <c r="G153"/>
      <c r="H153"/>
      <c r="I153"/>
    </row>
    <row r="154" spans="1:9" s="4" customFormat="1" ht="31.5">
      <c r="A154" s="38"/>
      <c r="B154" s="38"/>
      <c r="C154" s="24" t="s">
        <v>49</v>
      </c>
      <c r="D154" s="33" t="s">
        <v>128</v>
      </c>
      <c r="E154" s="43">
        <v>49513</v>
      </c>
      <c r="F154"/>
      <c r="G154"/>
      <c r="H154"/>
      <c r="I154"/>
    </row>
    <row r="155" spans="1:9" s="4" customFormat="1" ht="31.5">
      <c r="A155" s="38"/>
      <c r="B155" s="38"/>
      <c r="C155" s="24" t="s">
        <v>88</v>
      </c>
      <c r="D155" s="33" t="s">
        <v>129</v>
      </c>
      <c r="E155" s="43">
        <v>250859</v>
      </c>
      <c r="F155"/>
      <c r="G155"/>
      <c r="H155"/>
      <c r="I155"/>
    </row>
    <row r="156" spans="1:9" s="4" customFormat="1" ht="15.75">
      <c r="A156" s="18">
        <v>803</v>
      </c>
      <c r="B156" s="18"/>
      <c r="C156" s="17" t="s">
        <v>155</v>
      </c>
      <c r="D156" s="20"/>
      <c r="E156" s="48">
        <f>SUM(E157)</f>
        <v>32291</v>
      </c>
      <c r="F156"/>
      <c r="G156"/>
      <c r="H156"/>
      <c r="I156"/>
    </row>
    <row r="157" spans="1:9" s="4" customFormat="1" ht="15.75">
      <c r="A157" s="55"/>
      <c r="B157" s="29">
        <v>80309</v>
      </c>
      <c r="C157" s="40" t="s">
        <v>154</v>
      </c>
      <c r="D157" s="22"/>
      <c r="E157" s="44">
        <f>SUM(E158:E159)</f>
        <v>32291</v>
      </c>
      <c r="F157"/>
      <c r="G157"/>
      <c r="H157"/>
      <c r="I157"/>
    </row>
    <row r="158" spans="1:9" s="4" customFormat="1" ht="47.25">
      <c r="A158" s="38"/>
      <c r="B158" s="39"/>
      <c r="C158" s="30" t="s">
        <v>163</v>
      </c>
      <c r="D158" s="28" t="s">
        <v>160</v>
      </c>
      <c r="E158" s="50">
        <v>23471</v>
      </c>
      <c r="F158"/>
      <c r="G158"/>
      <c r="H158"/>
      <c r="I158"/>
    </row>
    <row r="159" spans="1:9" s="4" customFormat="1" ht="47.25">
      <c r="A159" s="38"/>
      <c r="B159" s="38"/>
      <c r="C159" s="30" t="s">
        <v>163</v>
      </c>
      <c r="D159" s="33" t="s">
        <v>159</v>
      </c>
      <c r="E159" s="43">
        <v>8820</v>
      </c>
      <c r="F159"/>
      <c r="G159"/>
      <c r="H159"/>
      <c r="I159"/>
    </row>
    <row r="160" spans="1:9" s="7" customFormat="1" ht="15.75">
      <c r="A160" s="18">
        <v>851</v>
      </c>
      <c r="B160" s="18"/>
      <c r="C160" s="19" t="s">
        <v>46</v>
      </c>
      <c r="D160" s="20"/>
      <c r="E160" s="48">
        <f>SUM(E161)</f>
        <v>34000</v>
      </c>
      <c r="F160"/>
      <c r="G160"/>
      <c r="H160"/>
      <c r="I160"/>
    </row>
    <row r="161" spans="1:9" s="5" customFormat="1" ht="31.5">
      <c r="A161" s="55"/>
      <c r="B161" s="29">
        <v>85156</v>
      </c>
      <c r="C161" s="23" t="s">
        <v>95</v>
      </c>
      <c r="D161" s="22"/>
      <c r="E161" s="44">
        <f>SUM(E162:E164)</f>
        <v>34000</v>
      </c>
      <c r="F161"/>
      <c r="G161"/>
      <c r="H161"/>
      <c r="I161"/>
    </row>
    <row r="162" spans="1:9" s="4" customFormat="1" ht="63">
      <c r="A162" s="38"/>
      <c r="B162" s="38"/>
      <c r="C162" s="30" t="s">
        <v>138</v>
      </c>
      <c r="D162" s="33" t="s">
        <v>106</v>
      </c>
      <c r="E162" s="43">
        <v>3000</v>
      </c>
      <c r="F162"/>
      <c r="G162"/>
      <c r="H162"/>
      <c r="I162"/>
    </row>
    <row r="163" spans="1:9" s="4" customFormat="1" ht="47.25">
      <c r="A163" s="38"/>
      <c r="B163" s="38"/>
      <c r="C163" s="30" t="s">
        <v>76</v>
      </c>
      <c r="D163" s="33" t="s">
        <v>109</v>
      </c>
      <c r="E163" s="43">
        <v>3000</v>
      </c>
      <c r="F163"/>
      <c r="G163"/>
      <c r="H163"/>
      <c r="I163"/>
    </row>
    <row r="164" spans="1:9" s="4" customFormat="1" ht="63">
      <c r="A164" s="38"/>
      <c r="B164" s="38"/>
      <c r="C164" s="24" t="s">
        <v>137</v>
      </c>
      <c r="D164" s="33" t="s">
        <v>106</v>
      </c>
      <c r="E164" s="43">
        <v>28000</v>
      </c>
      <c r="F164"/>
      <c r="G164"/>
      <c r="H164"/>
      <c r="I164"/>
    </row>
    <row r="165" spans="1:9" s="7" customFormat="1" ht="15.75">
      <c r="A165" s="18">
        <v>852</v>
      </c>
      <c r="B165" s="18"/>
      <c r="C165" s="19" t="s">
        <v>96</v>
      </c>
      <c r="D165" s="20"/>
      <c r="E165" s="48">
        <f>SUM(E166+E169+E171+E175+E177+E179+E181+E184+E186+E188+E194+E190+E192+E196)</f>
        <v>24035701</v>
      </c>
      <c r="F165"/>
      <c r="G165"/>
      <c r="H165"/>
      <c r="I165"/>
    </row>
    <row r="166" spans="1:9" s="5" customFormat="1" ht="15.75">
      <c r="A166" s="55"/>
      <c r="B166" s="29">
        <v>85201</v>
      </c>
      <c r="C166" s="23" t="s">
        <v>47</v>
      </c>
      <c r="D166" s="22"/>
      <c r="E166" s="44">
        <f>SUM(E167:E168)</f>
        <v>779000</v>
      </c>
      <c r="F166"/>
      <c r="G166"/>
      <c r="H166"/>
      <c r="I166"/>
    </row>
    <row r="167" spans="1:9" s="4" customFormat="1" ht="31.5">
      <c r="A167" s="38"/>
      <c r="B167" s="38"/>
      <c r="C167" s="24" t="s">
        <v>49</v>
      </c>
      <c r="D167" s="33" t="s">
        <v>128</v>
      </c>
      <c r="E167" s="43">
        <v>30000</v>
      </c>
      <c r="F167"/>
      <c r="G167"/>
      <c r="H167"/>
      <c r="I167"/>
    </row>
    <row r="168" spans="1:9" s="4" customFormat="1" ht="47.25">
      <c r="A168" s="38"/>
      <c r="B168" s="38"/>
      <c r="C168" s="24" t="s">
        <v>85</v>
      </c>
      <c r="D168" s="33" t="s">
        <v>131</v>
      </c>
      <c r="E168" s="43">
        <v>749000</v>
      </c>
      <c r="F168"/>
      <c r="G168"/>
      <c r="H168"/>
      <c r="I168"/>
    </row>
    <row r="169" spans="1:9" s="5" customFormat="1" ht="15.75">
      <c r="A169" s="55"/>
      <c r="B169" s="29">
        <v>85202</v>
      </c>
      <c r="C169" s="23" t="s">
        <v>50</v>
      </c>
      <c r="D169" s="22"/>
      <c r="E169" s="44">
        <f>SUM(E170:E170)</f>
        <v>1684679</v>
      </c>
      <c r="F169"/>
      <c r="G169"/>
      <c r="H169"/>
      <c r="I169"/>
    </row>
    <row r="170" spans="1:9" s="4" customFormat="1" ht="31.5">
      <c r="A170" s="38"/>
      <c r="B170" s="38"/>
      <c r="C170" s="24" t="s">
        <v>49</v>
      </c>
      <c r="D170" s="33" t="s">
        <v>128</v>
      </c>
      <c r="E170" s="43">
        <v>1684679</v>
      </c>
      <c r="F170"/>
      <c r="G170"/>
      <c r="H170"/>
      <c r="I170"/>
    </row>
    <row r="171" spans="1:9" s="5" customFormat="1" ht="15.75">
      <c r="A171" s="55"/>
      <c r="B171" s="29">
        <v>85203</v>
      </c>
      <c r="C171" s="23" t="s">
        <v>51</v>
      </c>
      <c r="D171" s="22"/>
      <c r="E171" s="44">
        <f>SUM(E172:E174)</f>
        <v>352478</v>
      </c>
      <c r="F171"/>
      <c r="G171"/>
      <c r="H171"/>
      <c r="I171"/>
    </row>
    <row r="172" spans="1:9" s="4" customFormat="1" ht="47.25">
      <c r="A172" s="38"/>
      <c r="B172" s="38"/>
      <c r="C172" s="30" t="s">
        <v>71</v>
      </c>
      <c r="D172" s="33" t="s">
        <v>106</v>
      </c>
      <c r="E172" s="43">
        <v>34500</v>
      </c>
      <c r="F172"/>
      <c r="G172"/>
      <c r="H172"/>
      <c r="I172"/>
    </row>
    <row r="173" spans="1:9" s="4" customFormat="1" ht="47.25">
      <c r="A173" s="38"/>
      <c r="B173" s="38"/>
      <c r="C173" s="30" t="s">
        <v>209</v>
      </c>
      <c r="D173" s="33" t="s">
        <v>210</v>
      </c>
      <c r="E173" s="43">
        <v>14978</v>
      </c>
      <c r="F173"/>
      <c r="G173"/>
      <c r="H173"/>
      <c r="I173"/>
    </row>
    <row r="174" spans="1:9" s="4" customFormat="1" ht="47.25">
      <c r="A174" s="38"/>
      <c r="B174" s="38"/>
      <c r="C174" s="30" t="s">
        <v>76</v>
      </c>
      <c r="D174" s="33" t="s">
        <v>109</v>
      </c>
      <c r="E174" s="43">
        <v>303000</v>
      </c>
      <c r="F174"/>
      <c r="G174"/>
      <c r="H174"/>
      <c r="I174"/>
    </row>
    <row r="175" spans="1:9" s="5" customFormat="1" ht="15.75">
      <c r="A175" s="55"/>
      <c r="B175" s="29">
        <v>85204</v>
      </c>
      <c r="C175" s="23" t="s">
        <v>52</v>
      </c>
      <c r="D175" s="22"/>
      <c r="E175" s="44">
        <f>SUM(E176:E176)</f>
        <v>169000</v>
      </c>
      <c r="F175"/>
      <c r="G175"/>
      <c r="H175"/>
      <c r="I175"/>
    </row>
    <row r="176" spans="1:9" s="4" customFormat="1" ht="47.25">
      <c r="A176" s="38"/>
      <c r="B176" s="38"/>
      <c r="C176" s="24" t="s">
        <v>85</v>
      </c>
      <c r="D176" s="33" t="s">
        <v>131</v>
      </c>
      <c r="E176" s="43">
        <v>169000</v>
      </c>
      <c r="F176"/>
      <c r="G176"/>
      <c r="H176"/>
      <c r="I176"/>
    </row>
    <row r="177" spans="1:9" s="4" customFormat="1" ht="31.5">
      <c r="A177" s="38"/>
      <c r="B177" s="25">
        <v>85212</v>
      </c>
      <c r="C177" s="31" t="s">
        <v>146</v>
      </c>
      <c r="D177" s="36"/>
      <c r="E177" s="44">
        <f>SUM(E178:E178)</f>
        <v>16900000</v>
      </c>
      <c r="F177"/>
      <c r="G177"/>
      <c r="H177"/>
      <c r="I177"/>
    </row>
    <row r="178" spans="1:9" s="4" customFormat="1" ht="47.25">
      <c r="A178" s="38"/>
      <c r="B178" s="38"/>
      <c r="C178" s="30" t="s">
        <v>76</v>
      </c>
      <c r="D178" s="33" t="s">
        <v>109</v>
      </c>
      <c r="E178" s="43">
        <v>16900000</v>
      </c>
      <c r="F178"/>
      <c r="G178"/>
      <c r="H178"/>
      <c r="I178"/>
    </row>
    <row r="179" spans="1:9" s="5" customFormat="1" ht="47.25">
      <c r="A179" s="55"/>
      <c r="B179" s="29">
        <v>85213</v>
      </c>
      <c r="C179" s="23" t="s">
        <v>151</v>
      </c>
      <c r="D179" s="22"/>
      <c r="E179" s="44">
        <f>SUM(E180)</f>
        <v>174000</v>
      </c>
      <c r="F179"/>
      <c r="G179"/>
      <c r="H179"/>
      <c r="I179"/>
    </row>
    <row r="180" spans="1:9" s="4" customFormat="1" ht="47.25">
      <c r="A180" s="38"/>
      <c r="B180" s="38"/>
      <c r="C180" s="30" t="s">
        <v>76</v>
      </c>
      <c r="D180" s="33" t="s">
        <v>109</v>
      </c>
      <c r="E180" s="43">
        <v>174000</v>
      </c>
      <c r="F180"/>
      <c r="G180"/>
      <c r="H180"/>
      <c r="I180"/>
    </row>
    <row r="181" spans="1:9" s="6" customFormat="1" ht="31.5">
      <c r="A181" s="56"/>
      <c r="B181" s="34">
        <v>85214</v>
      </c>
      <c r="C181" s="23" t="s">
        <v>156</v>
      </c>
      <c r="D181" s="35"/>
      <c r="E181" s="51">
        <f>SUM(E182:E183)</f>
        <v>2204000</v>
      </c>
      <c r="F181"/>
      <c r="G181"/>
      <c r="H181"/>
      <c r="I181"/>
    </row>
    <row r="182" spans="1:9" s="4" customFormat="1" ht="47.25">
      <c r="A182" s="38"/>
      <c r="B182" s="38"/>
      <c r="C182" s="30" t="s">
        <v>76</v>
      </c>
      <c r="D182" s="33" t="s">
        <v>109</v>
      </c>
      <c r="E182" s="43">
        <v>835000</v>
      </c>
      <c r="F182"/>
      <c r="G182"/>
      <c r="H182"/>
      <c r="I182"/>
    </row>
    <row r="183" spans="1:9" s="4" customFormat="1" ht="31.5">
      <c r="A183" s="38"/>
      <c r="B183" s="38"/>
      <c r="C183" s="24" t="s">
        <v>88</v>
      </c>
      <c r="D183" s="33" t="s">
        <v>129</v>
      </c>
      <c r="E183" s="43">
        <v>1369000</v>
      </c>
      <c r="F183"/>
      <c r="G183"/>
      <c r="H183"/>
      <c r="I183"/>
    </row>
    <row r="184" spans="1:9" s="5" customFormat="1" ht="15.75">
      <c r="A184" s="55"/>
      <c r="B184" s="29">
        <v>85219</v>
      </c>
      <c r="C184" s="23" t="s">
        <v>53</v>
      </c>
      <c r="D184" s="22"/>
      <c r="E184" s="44">
        <f>SUM(E185:E185)</f>
        <v>738750</v>
      </c>
      <c r="F184"/>
      <c r="G184"/>
      <c r="H184"/>
      <c r="I184"/>
    </row>
    <row r="185" spans="1:9" s="4" customFormat="1" ht="31.5">
      <c r="A185" s="38"/>
      <c r="B185" s="38"/>
      <c r="C185" s="24" t="s">
        <v>84</v>
      </c>
      <c r="D185" s="33" t="s">
        <v>129</v>
      </c>
      <c r="E185" s="43">
        <v>738750</v>
      </c>
      <c r="F185"/>
      <c r="G185"/>
      <c r="H185"/>
      <c r="I185"/>
    </row>
    <row r="186" spans="1:9" s="4" customFormat="1" ht="15.75">
      <c r="A186" s="38"/>
      <c r="B186" s="29">
        <v>85220</v>
      </c>
      <c r="C186" s="40" t="s">
        <v>196</v>
      </c>
      <c r="D186" s="22"/>
      <c r="E186" s="80">
        <f>SUM(E187:E187)</f>
        <v>63633</v>
      </c>
      <c r="F186"/>
      <c r="G186"/>
      <c r="H186"/>
      <c r="I186"/>
    </row>
    <row r="187" spans="1:9" s="4" customFormat="1" ht="31.5">
      <c r="A187" s="38"/>
      <c r="B187" s="38"/>
      <c r="C187" s="24" t="s">
        <v>49</v>
      </c>
      <c r="D187" s="33" t="s">
        <v>128</v>
      </c>
      <c r="E187" s="43">
        <v>63633</v>
      </c>
      <c r="F187"/>
      <c r="G187"/>
      <c r="H187"/>
      <c r="I187"/>
    </row>
    <row r="188" spans="1:9" s="5" customFormat="1" ht="15.75">
      <c r="A188" s="55"/>
      <c r="B188" s="29">
        <v>85226</v>
      </c>
      <c r="C188" s="23" t="s">
        <v>54</v>
      </c>
      <c r="D188" s="22"/>
      <c r="E188" s="44">
        <f>SUM(E189:E189)</f>
        <v>3000</v>
      </c>
      <c r="F188"/>
      <c r="G188"/>
      <c r="H188"/>
      <c r="I188"/>
    </row>
    <row r="189" spans="1:9" s="4" customFormat="1" ht="31.5">
      <c r="A189" s="38"/>
      <c r="B189" s="38"/>
      <c r="C189" s="24" t="s">
        <v>49</v>
      </c>
      <c r="D189" s="33" t="s">
        <v>128</v>
      </c>
      <c r="E189" s="43">
        <v>3000</v>
      </c>
      <c r="F189"/>
      <c r="G189"/>
      <c r="H189"/>
      <c r="I189"/>
    </row>
    <row r="190" spans="1:9" s="5" customFormat="1" ht="15.75">
      <c r="A190" s="55"/>
      <c r="B190" s="29">
        <v>85228</v>
      </c>
      <c r="C190" s="23" t="s">
        <v>70</v>
      </c>
      <c r="D190" s="22"/>
      <c r="E190" s="44">
        <f>SUM(E191:E191)</f>
        <v>119000</v>
      </c>
      <c r="F190"/>
      <c r="G190"/>
      <c r="H190"/>
      <c r="I190"/>
    </row>
    <row r="191" spans="1:9" s="8" customFormat="1" ht="47.25">
      <c r="A191" s="38"/>
      <c r="B191" s="38"/>
      <c r="C191" s="30" t="s">
        <v>76</v>
      </c>
      <c r="D191" s="33" t="s">
        <v>109</v>
      </c>
      <c r="E191" s="43">
        <v>119000</v>
      </c>
      <c r="F191"/>
      <c r="G191"/>
      <c r="H191"/>
      <c r="I191"/>
    </row>
    <row r="192" spans="1:9" s="8" customFormat="1" ht="15.75">
      <c r="A192" s="38"/>
      <c r="B192" s="29">
        <v>85231</v>
      </c>
      <c r="C192" s="23" t="s">
        <v>65</v>
      </c>
      <c r="D192" s="36"/>
      <c r="E192" s="44">
        <f>SUM(E193)</f>
        <v>110000</v>
      </c>
      <c r="F192"/>
      <c r="G192"/>
      <c r="H192"/>
      <c r="I192"/>
    </row>
    <row r="193" spans="1:9" s="4" customFormat="1" ht="47.25">
      <c r="A193" s="38"/>
      <c r="B193" s="38"/>
      <c r="C193" s="30" t="s">
        <v>71</v>
      </c>
      <c r="D193" s="33" t="s">
        <v>106</v>
      </c>
      <c r="E193" s="43">
        <v>110000</v>
      </c>
      <c r="F193"/>
      <c r="G193"/>
      <c r="H193"/>
      <c r="I193"/>
    </row>
    <row r="194" spans="1:9" s="4" customFormat="1" ht="15.75">
      <c r="A194" s="38"/>
      <c r="B194" s="29">
        <v>85278</v>
      </c>
      <c r="C194" s="40" t="s">
        <v>211</v>
      </c>
      <c r="D194" s="22"/>
      <c r="E194" s="80">
        <f>SUM(E195)</f>
        <v>1392</v>
      </c>
      <c r="F194"/>
      <c r="G194"/>
      <c r="H194"/>
      <c r="I194"/>
    </row>
    <row r="195" spans="1:9" s="4" customFormat="1" ht="47.25">
      <c r="A195" s="38"/>
      <c r="B195" s="38"/>
      <c r="C195" s="30" t="s">
        <v>76</v>
      </c>
      <c r="D195" s="33" t="s">
        <v>109</v>
      </c>
      <c r="E195" s="43">
        <v>1392</v>
      </c>
      <c r="F195"/>
      <c r="G195"/>
      <c r="H195"/>
      <c r="I195"/>
    </row>
    <row r="196" spans="1:9" s="5" customFormat="1" ht="15.75">
      <c r="A196" s="55"/>
      <c r="B196" s="29">
        <v>85295</v>
      </c>
      <c r="C196" s="23" t="s">
        <v>5</v>
      </c>
      <c r="D196" s="22"/>
      <c r="E196" s="44">
        <f>SUM(E197:E200)</f>
        <v>736769</v>
      </c>
      <c r="F196"/>
      <c r="G196"/>
      <c r="H196"/>
      <c r="I196"/>
    </row>
    <row r="197" spans="1:9" s="4" customFormat="1" ht="31.5">
      <c r="A197" s="38"/>
      <c r="B197" s="38"/>
      <c r="C197" s="24" t="s">
        <v>84</v>
      </c>
      <c r="D197" s="33" t="s">
        <v>129</v>
      </c>
      <c r="E197" s="43">
        <v>679650</v>
      </c>
      <c r="F197"/>
      <c r="G197"/>
      <c r="H197"/>
      <c r="I197"/>
    </row>
    <row r="198" spans="1:9" s="4" customFormat="1" ht="47.25">
      <c r="A198" s="38"/>
      <c r="B198" s="38"/>
      <c r="C198" s="30" t="s">
        <v>149</v>
      </c>
      <c r="D198" s="33" t="s">
        <v>145</v>
      </c>
      <c r="E198" s="43">
        <v>5645</v>
      </c>
      <c r="F198"/>
      <c r="G198"/>
      <c r="H198"/>
      <c r="I198"/>
    </row>
    <row r="199" spans="1:9" s="4" customFormat="1" ht="47.25">
      <c r="A199" s="38"/>
      <c r="B199" s="38"/>
      <c r="C199" s="78" t="s">
        <v>199</v>
      </c>
      <c r="D199" s="28" t="s">
        <v>201</v>
      </c>
      <c r="E199" s="43">
        <v>26850</v>
      </c>
      <c r="F199"/>
      <c r="G199"/>
      <c r="H199"/>
      <c r="I199"/>
    </row>
    <row r="200" spans="1:9" s="4" customFormat="1" ht="47.25">
      <c r="A200" s="38"/>
      <c r="B200" s="38"/>
      <c r="C200" s="24" t="s">
        <v>85</v>
      </c>
      <c r="D200" s="33" t="s">
        <v>131</v>
      </c>
      <c r="E200" s="43">
        <v>24624</v>
      </c>
      <c r="F200"/>
      <c r="G200"/>
      <c r="H200"/>
      <c r="I200"/>
    </row>
    <row r="201" spans="1:9" s="4" customFormat="1" ht="15.75">
      <c r="A201" s="18">
        <v>853</v>
      </c>
      <c r="B201" s="18"/>
      <c r="C201" s="17" t="s">
        <v>97</v>
      </c>
      <c r="D201" s="20"/>
      <c r="E201" s="48">
        <f>SUM(E202+E204)</f>
        <v>144942</v>
      </c>
      <c r="F201"/>
      <c r="G201"/>
      <c r="H201"/>
      <c r="I201"/>
    </row>
    <row r="202" spans="1:9" s="4" customFormat="1" ht="31.5">
      <c r="A202" s="27"/>
      <c r="B202" s="29">
        <v>85311</v>
      </c>
      <c r="C202" s="79" t="s">
        <v>197</v>
      </c>
      <c r="D202" s="22"/>
      <c r="E202" s="44">
        <f>SUM(E203)</f>
        <v>4942</v>
      </c>
      <c r="F202"/>
      <c r="G202"/>
      <c r="H202"/>
      <c r="I202"/>
    </row>
    <row r="203" spans="1:9" s="4" customFormat="1" ht="47.25">
      <c r="A203" s="27"/>
      <c r="B203" s="27"/>
      <c r="C203" s="24" t="s">
        <v>85</v>
      </c>
      <c r="D203" s="33" t="s">
        <v>131</v>
      </c>
      <c r="E203" s="52">
        <v>4942</v>
      </c>
      <c r="F203"/>
      <c r="G203"/>
      <c r="H203"/>
      <c r="I203"/>
    </row>
    <row r="204" spans="1:9" s="4" customFormat="1" ht="15.75">
      <c r="A204" s="55"/>
      <c r="B204" s="29">
        <v>85321</v>
      </c>
      <c r="C204" s="23" t="s">
        <v>152</v>
      </c>
      <c r="D204" s="22"/>
      <c r="E204" s="44">
        <f>SUM(E205)</f>
        <v>140000</v>
      </c>
      <c r="F204"/>
      <c r="G204"/>
      <c r="H204"/>
      <c r="I204"/>
    </row>
    <row r="205" spans="1:9" s="4" customFormat="1" ht="47.25">
      <c r="A205" s="38"/>
      <c r="B205" s="38"/>
      <c r="C205" s="30" t="s">
        <v>71</v>
      </c>
      <c r="D205" s="33" t="s">
        <v>106</v>
      </c>
      <c r="E205" s="43">
        <v>140000</v>
      </c>
      <c r="F205"/>
      <c r="G205"/>
      <c r="H205"/>
      <c r="I205"/>
    </row>
    <row r="206" spans="1:9" s="7" customFormat="1" ht="15.75">
      <c r="A206" s="18">
        <v>854</v>
      </c>
      <c r="B206" s="18"/>
      <c r="C206" s="19" t="s">
        <v>55</v>
      </c>
      <c r="D206" s="20"/>
      <c r="E206" s="48">
        <f>SUM(E207+E210+E213+E218)</f>
        <v>1095152</v>
      </c>
      <c r="F206"/>
      <c r="G206"/>
      <c r="H206"/>
      <c r="I206"/>
    </row>
    <row r="207" spans="1:9" s="7" customFormat="1" ht="15.75">
      <c r="A207" s="27"/>
      <c r="B207" s="29">
        <v>85406</v>
      </c>
      <c r="C207" s="23" t="s">
        <v>168</v>
      </c>
      <c r="D207" s="22"/>
      <c r="E207" s="44">
        <f>SUM(E208:E209)</f>
        <v>5665</v>
      </c>
      <c r="F207"/>
      <c r="G207"/>
      <c r="H207"/>
      <c r="I207"/>
    </row>
    <row r="208" spans="1:9" s="7" customFormat="1" ht="15.75">
      <c r="A208" s="27"/>
      <c r="B208" s="27"/>
      <c r="C208" s="24" t="s">
        <v>4</v>
      </c>
      <c r="D208" s="33" t="s">
        <v>111</v>
      </c>
      <c r="E208" s="52">
        <v>150</v>
      </c>
      <c r="F208"/>
      <c r="G208"/>
      <c r="H208"/>
      <c r="I208"/>
    </row>
    <row r="209" spans="1:9" s="7" customFormat="1" ht="31.5">
      <c r="A209" s="27"/>
      <c r="B209" s="27"/>
      <c r="C209" s="24" t="s">
        <v>49</v>
      </c>
      <c r="D209" s="33" t="s">
        <v>128</v>
      </c>
      <c r="E209" s="52">
        <v>5515</v>
      </c>
      <c r="F209"/>
      <c r="G209"/>
      <c r="H209"/>
      <c r="I209"/>
    </row>
    <row r="210" spans="1:9" s="5" customFormat="1" ht="15.75">
      <c r="A210" s="55"/>
      <c r="B210" s="29">
        <v>85410</v>
      </c>
      <c r="C210" s="23" t="s">
        <v>56</v>
      </c>
      <c r="D210" s="22"/>
      <c r="E210" s="44">
        <f>SUM(E211:E212)</f>
        <v>38765</v>
      </c>
      <c r="F210"/>
      <c r="G210"/>
      <c r="H210"/>
      <c r="I210"/>
    </row>
    <row r="211" spans="1:9" s="4" customFormat="1" ht="63">
      <c r="A211" s="38"/>
      <c r="B211" s="38"/>
      <c r="C211" s="24" t="s">
        <v>91</v>
      </c>
      <c r="D211" s="33" t="s">
        <v>103</v>
      </c>
      <c r="E211" s="43">
        <v>36840</v>
      </c>
      <c r="F211"/>
      <c r="G211"/>
      <c r="H211"/>
      <c r="I211"/>
    </row>
    <row r="212" spans="1:9" s="4" customFormat="1" ht="15.75">
      <c r="A212" s="38"/>
      <c r="B212" s="38"/>
      <c r="C212" s="24" t="s">
        <v>4</v>
      </c>
      <c r="D212" s="33" t="s">
        <v>111</v>
      </c>
      <c r="E212" s="43">
        <v>1925</v>
      </c>
      <c r="F212"/>
      <c r="G212"/>
      <c r="H212"/>
      <c r="I212"/>
    </row>
    <row r="213" spans="1:9" s="5" customFormat="1" ht="15.75">
      <c r="A213" s="55"/>
      <c r="B213" s="29">
        <v>85415</v>
      </c>
      <c r="C213" s="23" t="s">
        <v>57</v>
      </c>
      <c r="D213" s="22"/>
      <c r="E213" s="44">
        <f>SUM(E214:E217)</f>
        <v>1038722</v>
      </c>
      <c r="F213"/>
      <c r="G213"/>
      <c r="H213"/>
      <c r="I213"/>
    </row>
    <row r="214" spans="1:9" s="5" customFormat="1" ht="31.5">
      <c r="A214" s="55"/>
      <c r="B214" s="39"/>
      <c r="C214" s="24" t="s">
        <v>84</v>
      </c>
      <c r="D214" s="33" t="s">
        <v>129</v>
      </c>
      <c r="E214" s="52">
        <v>805922</v>
      </c>
      <c r="F214"/>
      <c r="G214"/>
      <c r="H214"/>
      <c r="I214"/>
    </row>
    <row r="215" spans="1:9" s="5" customFormat="1" ht="31.5">
      <c r="A215" s="55"/>
      <c r="B215" s="39"/>
      <c r="C215" s="24" t="s">
        <v>49</v>
      </c>
      <c r="D215" s="33" t="s">
        <v>128</v>
      </c>
      <c r="E215" s="52">
        <v>20400</v>
      </c>
      <c r="F215"/>
      <c r="G215"/>
      <c r="H215"/>
      <c r="I215"/>
    </row>
    <row r="216" spans="1:9" s="5" customFormat="1" ht="47.25">
      <c r="A216" s="55"/>
      <c r="B216" s="27"/>
      <c r="C216" s="30" t="s">
        <v>163</v>
      </c>
      <c r="D216" s="33" t="s">
        <v>160</v>
      </c>
      <c r="E216" s="41">
        <v>144538</v>
      </c>
      <c r="F216"/>
      <c r="G216"/>
      <c r="H216"/>
      <c r="I216"/>
    </row>
    <row r="217" spans="1:9" s="5" customFormat="1" ht="47.25">
      <c r="A217" s="55"/>
      <c r="B217" s="27"/>
      <c r="C217" s="30" t="s">
        <v>163</v>
      </c>
      <c r="D217" s="33" t="s">
        <v>159</v>
      </c>
      <c r="E217" s="41">
        <v>67862</v>
      </c>
      <c r="F217"/>
      <c r="G217"/>
      <c r="H217"/>
      <c r="I217"/>
    </row>
    <row r="218" spans="1:9" s="5" customFormat="1" ht="15.75">
      <c r="A218" s="55"/>
      <c r="B218" s="29">
        <v>85495</v>
      </c>
      <c r="C218" s="40" t="s">
        <v>5</v>
      </c>
      <c r="D218" s="22"/>
      <c r="E218" s="26">
        <f>SUM(E219)</f>
        <v>12000</v>
      </c>
      <c r="F218"/>
      <c r="G218"/>
      <c r="H218"/>
      <c r="I218"/>
    </row>
    <row r="219" spans="1:9" s="5" customFormat="1" ht="31.5">
      <c r="A219" s="55"/>
      <c r="B219" s="27"/>
      <c r="C219" s="24" t="s">
        <v>49</v>
      </c>
      <c r="D219" s="33" t="s">
        <v>128</v>
      </c>
      <c r="E219" s="41">
        <v>12000</v>
      </c>
      <c r="F219"/>
      <c r="G219"/>
      <c r="H219"/>
      <c r="I219"/>
    </row>
    <row r="220" spans="1:9" s="7" customFormat="1" ht="15.75">
      <c r="A220" s="18">
        <v>900</v>
      </c>
      <c r="B220" s="18"/>
      <c r="C220" s="19" t="s">
        <v>58</v>
      </c>
      <c r="D220" s="20"/>
      <c r="E220" s="48">
        <f>SUM(E221+E223+E225+E227+E229+E231)</f>
        <v>4165408</v>
      </c>
      <c r="F220"/>
      <c r="G220"/>
      <c r="H220"/>
      <c r="I220"/>
    </row>
    <row r="221" spans="1:9" s="7" customFormat="1" ht="15.75">
      <c r="A221" s="27"/>
      <c r="B221" s="29">
        <v>90001</v>
      </c>
      <c r="C221" s="23" t="s">
        <v>176</v>
      </c>
      <c r="D221" s="22"/>
      <c r="E221" s="44">
        <f>SUM(E222)</f>
        <v>3715000</v>
      </c>
      <c r="F221"/>
      <c r="G221"/>
      <c r="H221"/>
      <c r="I221"/>
    </row>
    <row r="222" spans="1:9" s="7" customFormat="1" ht="47.25">
      <c r="A222" s="27"/>
      <c r="B222" s="27"/>
      <c r="C222" s="24" t="s">
        <v>162</v>
      </c>
      <c r="D222" s="33" t="s">
        <v>177</v>
      </c>
      <c r="E222" s="52">
        <v>3715000</v>
      </c>
      <c r="F222"/>
      <c r="G222"/>
      <c r="H222"/>
      <c r="I222"/>
    </row>
    <row r="223" spans="1:9" s="5" customFormat="1" ht="15.75">
      <c r="A223" s="55"/>
      <c r="B223" s="29">
        <v>90002</v>
      </c>
      <c r="C223" s="23" t="s">
        <v>59</v>
      </c>
      <c r="D223" s="22"/>
      <c r="E223" s="44">
        <f>SUM(E224)</f>
        <v>351463</v>
      </c>
      <c r="F223"/>
      <c r="G223"/>
      <c r="H223"/>
      <c r="I223"/>
    </row>
    <row r="224" spans="1:9" s="4" customFormat="1" ht="15.75">
      <c r="A224" s="38"/>
      <c r="B224" s="38"/>
      <c r="C224" s="24" t="s">
        <v>48</v>
      </c>
      <c r="D224" s="33" t="s">
        <v>130</v>
      </c>
      <c r="E224" s="43">
        <v>351463</v>
      </c>
      <c r="F224"/>
      <c r="G224"/>
      <c r="H224"/>
      <c r="I224"/>
    </row>
    <row r="225" spans="1:9" s="4" customFormat="1" ht="15.75">
      <c r="A225" s="38"/>
      <c r="B225" s="29">
        <v>90003</v>
      </c>
      <c r="C225" s="40" t="s">
        <v>212</v>
      </c>
      <c r="D225" s="22"/>
      <c r="E225" s="80">
        <f>SUM(E226)</f>
        <v>2000</v>
      </c>
      <c r="F225"/>
      <c r="G225"/>
      <c r="H225"/>
      <c r="I225"/>
    </row>
    <row r="226" spans="1:9" s="4" customFormat="1" ht="31.5">
      <c r="A226" s="38"/>
      <c r="B226" s="38"/>
      <c r="C226" s="24" t="s">
        <v>214</v>
      </c>
      <c r="D226" s="33" t="s">
        <v>215</v>
      </c>
      <c r="E226" s="43">
        <v>2000</v>
      </c>
      <c r="F226"/>
      <c r="G226"/>
      <c r="H226"/>
      <c r="I226"/>
    </row>
    <row r="227" spans="1:9" s="4" customFormat="1" ht="15.75">
      <c r="A227" s="38"/>
      <c r="B227" s="29">
        <v>90015</v>
      </c>
      <c r="C227" s="40" t="s">
        <v>213</v>
      </c>
      <c r="D227" s="22"/>
      <c r="E227" s="80">
        <f>SUM(E228)</f>
        <v>12415</v>
      </c>
      <c r="F227"/>
      <c r="G227"/>
      <c r="H227"/>
      <c r="I227"/>
    </row>
    <row r="228" spans="1:9" s="4" customFormat="1" ht="15.75">
      <c r="A228" s="38"/>
      <c r="B228" s="38"/>
      <c r="C228" s="24" t="s">
        <v>10</v>
      </c>
      <c r="D228" s="33" t="s">
        <v>100</v>
      </c>
      <c r="E228" s="43">
        <v>12415</v>
      </c>
      <c r="F228"/>
      <c r="G228"/>
      <c r="H228"/>
      <c r="I228"/>
    </row>
    <row r="229" spans="1:9" s="4" customFormat="1" ht="31.5">
      <c r="A229" s="38"/>
      <c r="B229" s="29">
        <v>90020</v>
      </c>
      <c r="C229" s="40" t="s">
        <v>134</v>
      </c>
      <c r="D229" s="22"/>
      <c r="E229" s="44">
        <f>SUM(E230)</f>
        <v>4500</v>
      </c>
      <c r="F229"/>
      <c r="G229"/>
      <c r="H229"/>
      <c r="I229"/>
    </row>
    <row r="230" spans="1:9" s="4" customFormat="1" ht="15.75">
      <c r="A230" s="38"/>
      <c r="B230" s="38"/>
      <c r="C230" s="30" t="s">
        <v>136</v>
      </c>
      <c r="D230" s="33" t="s">
        <v>135</v>
      </c>
      <c r="E230" s="43">
        <v>4500</v>
      </c>
      <c r="F230"/>
      <c r="G230"/>
      <c r="H230"/>
      <c r="I230"/>
    </row>
    <row r="231" spans="1:9" s="5" customFormat="1" ht="15.75">
      <c r="A231" s="55"/>
      <c r="B231" s="29">
        <v>90095</v>
      </c>
      <c r="C231" s="23" t="s">
        <v>5</v>
      </c>
      <c r="D231" s="22"/>
      <c r="E231" s="44">
        <f>SUM(E232:E233)</f>
        <v>80030</v>
      </c>
      <c r="F231"/>
      <c r="G231"/>
      <c r="H231"/>
      <c r="I231"/>
    </row>
    <row r="232" spans="1:9" s="4" customFormat="1" ht="15.75">
      <c r="A232" s="38"/>
      <c r="B232" s="38"/>
      <c r="C232" s="24" t="s">
        <v>60</v>
      </c>
      <c r="D232" s="33" t="s">
        <v>132</v>
      </c>
      <c r="E232" s="43">
        <v>41818</v>
      </c>
      <c r="F232"/>
      <c r="G232"/>
      <c r="H232"/>
      <c r="I232"/>
    </row>
    <row r="233" spans="1:9" s="4" customFormat="1" ht="63">
      <c r="A233" s="38"/>
      <c r="B233" s="38"/>
      <c r="C233" s="24" t="s">
        <v>91</v>
      </c>
      <c r="D233" s="33" t="s">
        <v>103</v>
      </c>
      <c r="E233" s="43">
        <v>38212</v>
      </c>
      <c r="F233"/>
      <c r="G233"/>
      <c r="H233"/>
      <c r="I233"/>
    </row>
    <row r="234" spans="1:9" s="7" customFormat="1" ht="15.75">
      <c r="A234" s="18">
        <v>921</v>
      </c>
      <c r="B234" s="18"/>
      <c r="C234" s="19" t="s">
        <v>61</v>
      </c>
      <c r="D234" s="20"/>
      <c r="E234" s="48">
        <f>SUM(E235+E237+E239+E242+E245)</f>
        <v>2404033</v>
      </c>
      <c r="F234"/>
      <c r="G234"/>
      <c r="H234"/>
      <c r="I234"/>
    </row>
    <row r="235" spans="1:9" s="7" customFormat="1" ht="15.75">
      <c r="A235" s="27"/>
      <c r="B235" s="29">
        <v>92106</v>
      </c>
      <c r="C235" s="81" t="s">
        <v>198</v>
      </c>
      <c r="D235" s="22"/>
      <c r="E235" s="44">
        <f>SUM(E236)</f>
        <v>100000</v>
      </c>
      <c r="F235"/>
      <c r="G235"/>
      <c r="H235"/>
      <c r="I235"/>
    </row>
    <row r="236" spans="1:9" s="7" customFormat="1" ht="47.25">
      <c r="A236" s="27"/>
      <c r="B236" s="27"/>
      <c r="C236" s="78" t="s">
        <v>199</v>
      </c>
      <c r="D236" s="28" t="s">
        <v>201</v>
      </c>
      <c r="E236" s="52">
        <v>100000</v>
      </c>
      <c r="F236"/>
      <c r="G236"/>
      <c r="H236"/>
      <c r="I236"/>
    </row>
    <row r="237" spans="1:9" s="7" customFormat="1" ht="15.75">
      <c r="A237" s="27"/>
      <c r="B237" s="29">
        <v>92108</v>
      </c>
      <c r="C237" s="81" t="s">
        <v>200</v>
      </c>
      <c r="D237" s="22"/>
      <c r="E237" s="44">
        <f>SUM(E238)</f>
        <v>223000</v>
      </c>
      <c r="F237"/>
      <c r="G237"/>
      <c r="H237"/>
      <c r="I237"/>
    </row>
    <row r="238" spans="1:9" s="7" customFormat="1" ht="47.25">
      <c r="A238" s="27"/>
      <c r="B238" s="27"/>
      <c r="C238" s="78" t="s">
        <v>199</v>
      </c>
      <c r="D238" s="28" t="s">
        <v>201</v>
      </c>
      <c r="E238" s="52">
        <v>223000</v>
      </c>
      <c r="F238"/>
      <c r="G238"/>
      <c r="H238"/>
      <c r="I238"/>
    </row>
    <row r="239" spans="1:9" s="5" customFormat="1" ht="15.75">
      <c r="A239" s="55"/>
      <c r="B239" s="29">
        <v>92116</v>
      </c>
      <c r="C239" s="23" t="s">
        <v>62</v>
      </c>
      <c r="D239" s="22"/>
      <c r="E239" s="44">
        <f>SUM(E240:E241)</f>
        <v>232608</v>
      </c>
      <c r="F239"/>
      <c r="G239"/>
      <c r="H239"/>
      <c r="I239"/>
    </row>
    <row r="240" spans="1:9" s="4" customFormat="1" ht="47.25">
      <c r="A240" s="38"/>
      <c r="B240" s="38"/>
      <c r="C240" s="24" t="s">
        <v>85</v>
      </c>
      <c r="D240" s="33" t="s">
        <v>131</v>
      </c>
      <c r="E240" s="43">
        <v>32608</v>
      </c>
      <c r="F240"/>
      <c r="G240"/>
      <c r="H240"/>
      <c r="I240"/>
    </row>
    <row r="241" spans="1:9" s="4" customFormat="1" ht="47.25">
      <c r="A241" s="38"/>
      <c r="B241" s="85"/>
      <c r="C241" s="78" t="s">
        <v>199</v>
      </c>
      <c r="D241" s="86" t="s">
        <v>201</v>
      </c>
      <c r="E241" s="87">
        <v>200000</v>
      </c>
      <c r="F241"/>
      <c r="G241"/>
      <c r="H241"/>
      <c r="I241"/>
    </row>
    <row r="242" spans="1:9" s="4" customFormat="1" ht="15.75">
      <c r="A242" s="38"/>
      <c r="B242" s="22">
        <v>92118</v>
      </c>
      <c r="C242" s="81" t="s">
        <v>202</v>
      </c>
      <c r="D242" s="36"/>
      <c r="E242" s="80">
        <f>SUM(E243:E244)</f>
        <v>100000</v>
      </c>
      <c r="F242"/>
      <c r="G242"/>
      <c r="H242"/>
      <c r="I242"/>
    </row>
    <row r="243" spans="1:9" s="4" customFormat="1" ht="47.25">
      <c r="A243" s="38"/>
      <c r="B243" s="88"/>
      <c r="C243" s="91" t="s">
        <v>199</v>
      </c>
      <c r="D243" s="28" t="s">
        <v>201</v>
      </c>
      <c r="E243" s="90">
        <v>70000</v>
      </c>
      <c r="F243"/>
      <c r="G243"/>
      <c r="H243"/>
      <c r="I243"/>
    </row>
    <row r="244" spans="1:9" s="4" customFormat="1" ht="47.25">
      <c r="A244" s="38"/>
      <c r="B244" s="88"/>
      <c r="C244" s="78" t="s">
        <v>203</v>
      </c>
      <c r="D244" s="89" t="s">
        <v>204</v>
      </c>
      <c r="E244" s="90">
        <v>30000</v>
      </c>
      <c r="F244"/>
      <c r="G244"/>
      <c r="H244"/>
      <c r="I244"/>
    </row>
    <row r="245" spans="1:9" s="4" customFormat="1" ht="15.75">
      <c r="A245" s="38"/>
      <c r="B245" s="29">
        <v>92195</v>
      </c>
      <c r="C245" s="40" t="s">
        <v>5</v>
      </c>
      <c r="D245" s="22"/>
      <c r="E245" s="44">
        <f>SUM(E246:E248)</f>
        <v>1748425</v>
      </c>
      <c r="F245"/>
      <c r="G245"/>
      <c r="H245"/>
      <c r="I245"/>
    </row>
    <row r="246" spans="1:9" s="4" customFormat="1" ht="47.25">
      <c r="A246" s="38"/>
      <c r="B246" s="38"/>
      <c r="C246" s="24" t="s">
        <v>162</v>
      </c>
      <c r="D246" s="33" t="s">
        <v>158</v>
      </c>
      <c r="E246" s="43">
        <v>1529616</v>
      </c>
      <c r="F246" s="15"/>
      <c r="G246"/>
      <c r="H246"/>
      <c r="I246"/>
    </row>
    <row r="247" spans="1:9" s="4" customFormat="1" ht="47.25">
      <c r="A247" s="38"/>
      <c r="B247" s="38"/>
      <c r="C247" s="24" t="s">
        <v>216</v>
      </c>
      <c r="D247" s="33" t="s">
        <v>217</v>
      </c>
      <c r="E247" s="43">
        <v>208809</v>
      </c>
      <c r="F247" s="15"/>
      <c r="G247"/>
      <c r="H247"/>
      <c r="I247"/>
    </row>
    <row r="248" spans="1:9" s="4" customFormat="1" ht="47.25">
      <c r="A248" s="38"/>
      <c r="B248" s="38"/>
      <c r="C248" s="78" t="s">
        <v>180</v>
      </c>
      <c r="D248" s="33" t="s">
        <v>181</v>
      </c>
      <c r="E248" s="43">
        <v>10000</v>
      </c>
      <c r="F248" s="15"/>
      <c r="G248"/>
      <c r="H248"/>
      <c r="I248"/>
    </row>
    <row r="249" spans="1:9" s="4" customFormat="1" ht="15.75">
      <c r="A249" s="18">
        <v>926</v>
      </c>
      <c r="B249" s="18"/>
      <c r="C249" s="17" t="s">
        <v>142</v>
      </c>
      <c r="D249" s="20"/>
      <c r="E249" s="48">
        <f>SUM(E250)</f>
        <v>457114</v>
      </c>
      <c r="F249"/>
      <c r="G249"/>
      <c r="H249"/>
      <c r="I249"/>
    </row>
    <row r="250" spans="1:9" s="4" customFormat="1" ht="15.75">
      <c r="A250" s="55"/>
      <c r="B250" s="29">
        <v>92695</v>
      </c>
      <c r="C250" s="40" t="s">
        <v>5</v>
      </c>
      <c r="D250" s="22"/>
      <c r="E250" s="44">
        <f>SUM(E251:E252)</f>
        <v>457114</v>
      </c>
      <c r="F250"/>
      <c r="G250"/>
      <c r="H250"/>
      <c r="I250"/>
    </row>
    <row r="251" spans="1:9" s="4" customFormat="1" ht="47.25">
      <c r="A251" s="38"/>
      <c r="B251" s="39"/>
      <c r="C251" s="30" t="s">
        <v>209</v>
      </c>
      <c r="D251" s="33" t="s">
        <v>210</v>
      </c>
      <c r="E251" s="52">
        <v>200000</v>
      </c>
      <c r="F251"/>
      <c r="G251"/>
      <c r="H251"/>
      <c r="I251"/>
    </row>
    <row r="252" spans="1:9" s="4" customFormat="1" ht="47.25">
      <c r="A252" s="38"/>
      <c r="B252" s="38"/>
      <c r="C252" s="24" t="s">
        <v>143</v>
      </c>
      <c r="D252" s="33" t="s">
        <v>99</v>
      </c>
      <c r="E252" s="43">
        <v>257114</v>
      </c>
      <c r="F252"/>
      <c r="G252"/>
      <c r="H252"/>
      <c r="I252"/>
    </row>
    <row r="253" spans="1:9" s="9" customFormat="1" ht="35.25" customHeight="1">
      <c r="A253" s="57"/>
      <c r="B253" s="57"/>
      <c r="C253" s="58" t="s">
        <v>63</v>
      </c>
      <c r="D253" s="59"/>
      <c r="E253" s="60">
        <f>SUM(E249+E234+E220+E206+E201+E165+E160+E156+E132+E116+E80+E69+E44+E34+E24+E14+E11+E62+E21+E8)</f>
        <v>184760094</v>
      </c>
      <c r="F253"/>
      <c r="G253"/>
      <c r="H253"/>
      <c r="I253"/>
    </row>
    <row r="256" spans="4:5" ht="18.75" customHeight="1">
      <c r="D256" s="95" t="s">
        <v>205</v>
      </c>
      <c r="E256" s="95"/>
    </row>
    <row r="257" spans="4:5" ht="18.75">
      <c r="D257" s="68"/>
      <c r="E257" s="68"/>
    </row>
    <row r="258" spans="4:5" ht="18.75">
      <c r="D258" s="95" t="s">
        <v>206</v>
      </c>
      <c r="E258" s="95"/>
    </row>
  </sheetData>
  <sheetProtection/>
  <mergeCells count="4">
    <mergeCell ref="A3:E3"/>
    <mergeCell ref="D1:E1"/>
    <mergeCell ref="D256:E256"/>
    <mergeCell ref="D258:E258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2008-01-09T08:42:09Z</cp:lastPrinted>
  <dcterms:created xsi:type="dcterms:W3CDTF">2001-09-17T09:03:48Z</dcterms:created>
  <dcterms:modified xsi:type="dcterms:W3CDTF">2008-01-09T09:08:42Z</dcterms:modified>
  <cp:category/>
  <cp:version/>
  <cp:contentType/>
  <cp:contentStatus/>
</cp:coreProperties>
</file>