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0"/>
  </bookViews>
  <sheets>
    <sheet name="zał.1-dochody" sheetId="1" r:id="rId1"/>
    <sheet name="zał.2-wydatki" sheetId="2" r:id="rId2"/>
  </sheets>
  <definedNames>
    <definedName name="_xlnm.Print_Titles" localSheetId="0">'zał.1-dochody'!$7:$7</definedName>
    <definedName name="_xlnm.Print_Titles" localSheetId="1">'zał.2-wydatki'!$7:$7</definedName>
  </definedNames>
  <calcPr fullCalcOnLoad="1"/>
</workbook>
</file>

<file path=xl/sharedStrings.xml><?xml version="1.0" encoding="utf-8"?>
<sst xmlns="http://schemas.openxmlformats.org/spreadsheetml/2006/main" count="288" uniqueCount="195">
  <si>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</si>
  <si>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</si>
  <si>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80309</t>
  </si>
  <si>
    <t xml:space="preserve">Centra kształcenia ustawicznego i praktycznego oraz ośrodki dokształcania zawodowego </t>
  </si>
  <si>
    <t>Rady gmin / miast i miast na prawach powiatu /</t>
  </si>
  <si>
    <t>Składki na ubezpieczenie zdrowotne oraz świadczenia dla osób nie objętych obowiązkiem ubezpieczenia zdrowotnego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</si>
  <si>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</si>
  <si>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</si>
  <si>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</si>
  <si>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</si>
  <si>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</si>
  <si>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</si>
  <si>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</si>
  <si>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</si>
  <si>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</si>
  <si>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</si>
  <si>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</si>
  <si>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</si>
  <si>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</si>
  <si>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</si>
  <si>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85415</t>
  </si>
  <si>
    <t>Ośrodki wsparcia/Klub Seniora,Środow.Dom Samopom.Dzienny Dom Pomocy Społecznej /</t>
  </si>
  <si>
    <t>Zadania w zakresie kultury fizycznej i sportu</t>
  </si>
  <si>
    <t>Załącznik Nr 2</t>
  </si>
  <si>
    <t>Dział</t>
  </si>
  <si>
    <t>Rozdz.</t>
  </si>
  <si>
    <t>Wyszczególnienie</t>
  </si>
  <si>
    <t>Pozostała działalność</t>
  </si>
  <si>
    <t>050</t>
  </si>
  <si>
    <t>Rybołówstwo i rybactwo</t>
  </si>
  <si>
    <t>05095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</si>
  <si>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</si>
  <si>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</si>
  <si>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</si>
  <si>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</si>
  <si>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</si>
  <si>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</si>
  <si>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</si>
  <si>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</si>
  <si>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</si>
  <si>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</si>
  <si>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</si>
  <si>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</si>
  <si>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</si>
  <si>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</si>
  <si>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</si>
  <si>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</si>
  <si>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</si>
  <si>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</si>
  <si>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</si>
  <si>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</si>
  <si>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</si>
  <si>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</si>
  <si>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</si>
  <si>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</si>
  <si>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</si>
  <si>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</si>
  <si>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</si>
  <si>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</si>
  <si>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</si>
  <si>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</si>
  <si>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</si>
  <si>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</si>
  <si>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</si>
  <si>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</si>
  <si>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</si>
  <si>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</si>
  <si>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</si>
  <si>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</si>
  <si>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Kultura i ochrona dziedzictwa narodowego</t>
  </si>
  <si>
    <t>Filharmonie , orkiestry , chóry i kapele</t>
  </si>
  <si>
    <t>Biblioteki</t>
  </si>
  <si>
    <t>Muzea</t>
  </si>
  <si>
    <t>R a z e m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</si>
  <si>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</si>
  <si>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</si>
  <si>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</si>
  <si>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</si>
  <si>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</si>
  <si>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</si>
  <si>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</si>
  <si>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</si>
  <si>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Część wyrównawcza subw.ogólnej dla powiatów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</si>
  <si>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</si>
  <si>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</si>
  <si>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</si>
  <si>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</si>
  <si>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</si>
  <si>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Licea profilowane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</si>
  <si>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</si>
  <si>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</si>
  <si>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Część wyrównawcza subw.ogólnej dla gmin</t>
  </si>
  <si>
    <t>Część równoważąca subwencji ogólnej  dla powiatów</t>
  </si>
  <si>
    <t>Kultura fizyczna i sport</t>
  </si>
  <si>
    <t>Załącznik Nr 1</t>
  </si>
  <si>
    <t>Drogi publiczne w miastach na prawach powiatu</t>
  </si>
  <si>
    <t>Świadczenia rodzinne oraz składki na ubezpieczenia emerytalne i rentowe z ubezpieczenia  społecznego</t>
  </si>
  <si>
    <t>Część równoważąca subwencji ogólnej  dla gmin</t>
  </si>
  <si>
    <t>010</t>
  </si>
  <si>
    <t>Rolnictwo i łowiectwo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</si>
  <si>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</si>
  <si>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</si>
  <si>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</si>
  <si>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>Plany zagospodarowania przestrzennego</t>
  </si>
  <si>
    <t>Pomoc materialna dla studentów</t>
  </si>
  <si>
    <t>Szkolnictwo wyższe</t>
  </si>
  <si>
    <t>Zasiłki i pomoc w naturze oraz składki na ubezpieczenia emerytalne i rentowe</t>
  </si>
  <si>
    <t>85295</t>
  </si>
  <si>
    <t>01030</t>
  </si>
  <si>
    <t>020</t>
  </si>
  <si>
    <t>Leśnictwo</t>
  </si>
  <si>
    <t>02002</t>
  </si>
  <si>
    <t>Nadzór nad gospodarką leśną</t>
  </si>
  <si>
    <t>Lokalny transport zbiorowy</t>
  </si>
  <si>
    <t xml:space="preserve">Pozostała działalność / opłata za grunty / </t>
  </si>
  <si>
    <t>Turystyka</t>
  </si>
  <si>
    <t>Zadania w zakresie upowszechniania turystyki</t>
  </si>
  <si>
    <t>Urzędy naczelnych organów władzy państwowej,kontroli i ochrony prawa oraz sądownictwa</t>
  </si>
  <si>
    <t xml:space="preserve">Urzędy naczelnych organów władzy państwowej,kontroli i ochrony prawa </t>
  </si>
  <si>
    <t>Obrona cywilna</t>
  </si>
  <si>
    <t>Rezerwy ogólne i celowe</t>
  </si>
  <si>
    <t>Gimnazja specjalne</t>
  </si>
  <si>
    <t>Przeciwdziałanie alkoholizmowi</t>
  </si>
  <si>
    <t xml:space="preserve">Rodziny zastępcze </t>
  </si>
  <si>
    <t>Dodatki mieszkaniowe</t>
  </si>
  <si>
    <t>85321</t>
  </si>
  <si>
    <t>Świetlice szkolne</t>
  </si>
  <si>
    <t>85495</t>
  </si>
  <si>
    <t>Ochrona zabytków i opieka nad zabytkami</t>
  </si>
  <si>
    <t xml:space="preserve">Pozostała działalność  </t>
  </si>
  <si>
    <t>Oczyszczanie miast i wsi</t>
  </si>
  <si>
    <t>Utrzymanie zieleni w miastach i gminach</t>
  </si>
  <si>
    <t>Oświetlenie ulic , placów  i dróg</t>
  </si>
  <si>
    <t>Domy i ośrodki kultury , świetlice i kluby</t>
  </si>
  <si>
    <t xml:space="preserve">     R a z e m</t>
  </si>
  <si>
    <t>80113</t>
  </si>
  <si>
    <t>Dowożenie uczniów do szkół</t>
  </si>
  <si>
    <t>90078</t>
  </si>
  <si>
    <t>Izby rolnicze</t>
  </si>
  <si>
    <t>Usuwanie skutków klęsk żywiołowych</t>
  </si>
  <si>
    <t>80123</t>
  </si>
  <si>
    <t>80146</t>
  </si>
  <si>
    <t>Dokształcanie i doskonalenie nauczycieli</t>
  </si>
  <si>
    <t>85446</t>
  </si>
  <si>
    <t>Dokształcenie i doskonalenie nauczycieli</t>
  </si>
  <si>
    <t>85212</t>
  </si>
  <si>
    <t xml:space="preserve">Świadczenia rodzinne oraz składki na ubezpieczenia emerytalne i rentowe z ubezpieczenia społecznego </t>
  </si>
  <si>
    <t>Schroniska dla zwierząt</t>
  </si>
  <si>
    <t>Różne jednostki obsługi gospodarki mieszkaniowej</t>
  </si>
  <si>
    <t>Szkoły podstawowe specjalne</t>
  </si>
  <si>
    <t>Licea ogólnokształcące</t>
  </si>
  <si>
    <t>Szkoły zawodowe specjalne</t>
  </si>
  <si>
    <t xml:space="preserve">Usługi opiekuńcze  i  specjalistyczne usługi opiekuńcze </t>
  </si>
  <si>
    <t>Wpływy z podatku rolnego, podatku leśnego,podatku od spadków i darowizn, podatku od czynności cywilnoprawnych oraz podatku i opłat lokalnych od osób fizycznych .</t>
  </si>
  <si>
    <t>75075</t>
  </si>
  <si>
    <t>Promocja jednostek samorządu terytorialnego</t>
  </si>
  <si>
    <t>Obsługa długu publicznego</t>
  </si>
  <si>
    <t>75702</t>
  </si>
  <si>
    <t>Obsługa papierów wartościowych, kredytów i pożyczek jednostek samorządu terytorialnego</t>
  </si>
  <si>
    <t>80395</t>
  </si>
  <si>
    <t>85220</t>
  </si>
  <si>
    <t>Ośrodek interwencji kryzysowej</t>
  </si>
  <si>
    <t>Filharmonie, orkiestry, chóry i kapele</t>
  </si>
  <si>
    <t>Poradnie psychologiczno-pedagogiczne</t>
  </si>
  <si>
    <t>71035</t>
  </si>
  <si>
    <t>Cmentarze</t>
  </si>
  <si>
    <t>75109</t>
  </si>
  <si>
    <t>Wybory do rad gmin, rad powiatów i sejmików województw, wybory wójtów, burmistrzów, prezydentów miast oraz referenda gminne, powiatowe i wojewódzkie</t>
  </si>
  <si>
    <t>01095</t>
  </si>
  <si>
    <t>85278</t>
  </si>
  <si>
    <t>Prezydent Miasta</t>
  </si>
  <si>
    <t>mgr inż. Jerzy Brzeziński</t>
  </si>
  <si>
    <t>Rolnictwo i Łowiectwo</t>
  </si>
  <si>
    <t>Uzupełnienie subwencji ogólnej dla jst</t>
  </si>
  <si>
    <t xml:space="preserve"> </t>
  </si>
  <si>
    <t>Oświetlenie ulic, placów i gróg</t>
  </si>
  <si>
    <t xml:space="preserve">          </t>
  </si>
  <si>
    <t xml:space="preserve">  </t>
  </si>
  <si>
    <t>Plan na 2007r.</t>
  </si>
  <si>
    <t>Harmonogram Ikw</t>
  </si>
  <si>
    <t>Harmonogram I kw</t>
  </si>
  <si>
    <t>85395</t>
  </si>
  <si>
    <t>kwiecień</t>
  </si>
  <si>
    <t>maj</t>
  </si>
  <si>
    <t>czerwiec</t>
  </si>
  <si>
    <r>
      <t>Razem         II kwartał</t>
    </r>
    <r>
      <rPr>
        <sz val="10"/>
        <rFont val="Times New Roman"/>
        <family val="1"/>
      </rPr>
      <t xml:space="preserve"> (6+7+8):</t>
    </r>
  </si>
  <si>
    <r>
      <t xml:space="preserve">Harmonogram na II kwart. </t>
    </r>
    <r>
      <rPr>
        <sz val="10"/>
        <rFont val="Times New Roman"/>
        <family val="1"/>
      </rPr>
      <t>(5+9)</t>
    </r>
  </si>
  <si>
    <t>Harmonogram dochodów miasta na II kwartał 2007r.</t>
  </si>
  <si>
    <r>
      <t xml:space="preserve">Razem              II kwartał </t>
    </r>
    <r>
      <rPr>
        <sz val="9"/>
        <rFont val="Times New Roman"/>
        <family val="1"/>
      </rPr>
      <t>(6+7+8):</t>
    </r>
  </si>
  <si>
    <r>
      <t xml:space="preserve">Harmonogram na II kwartał          </t>
    </r>
    <r>
      <rPr>
        <sz val="9"/>
        <rFont val="Times New Roman"/>
        <family val="1"/>
      </rPr>
      <t>(5+9)</t>
    </r>
  </si>
  <si>
    <t>II kwartał</t>
  </si>
  <si>
    <t>Harmonogram wydatków miasta na II kwartał 2007r.</t>
  </si>
  <si>
    <t>Wybory do rad gmin, rad powiatów i sejmików województw, wybory wójtów, burmistrzów i prezydentów miast oraz referenda gminne, powiatowe i wojewódzkie</t>
  </si>
  <si>
    <t>75053</t>
  </si>
  <si>
    <t>85311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</si>
</sst>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3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hidden="1"/>
    </xf>
    <xf numFmtId="3" fontId="9" fillId="3" borderId="13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hidden="1"/>
    </xf>
    <xf numFmtId="3" fontId="8" fillId="0" borderId="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Border="1" applyAlignment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21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9" fillId="2" borderId="1" xfId="0" applyNumberFormat="1" applyFont="1" applyFill="1" applyBorder="1" applyAlignment="1" applyProtection="1">
      <alignment vertical="center" wrapText="1"/>
      <protection hidden="1"/>
    </xf>
    <xf numFmtId="3" fontId="9" fillId="2" borderId="13" xfId="0" applyNumberFormat="1" applyFont="1" applyFill="1" applyBorder="1" applyAlignment="1" applyProtection="1">
      <alignment vertical="center" wrapText="1"/>
      <protection hidden="1"/>
    </xf>
    <xf numFmtId="3" fontId="9" fillId="2" borderId="1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9" fillId="3" borderId="22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9" fillId="3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hidden="1"/>
    </xf>
    <xf numFmtId="3" fontId="8" fillId="0" borderId="17" xfId="0" applyNumberFormat="1" applyFont="1" applyFill="1" applyBorder="1" applyAlignment="1" applyProtection="1">
      <alignment horizontal="right" vertical="center"/>
      <protection hidden="1"/>
    </xf>
    <xf numFmtId="3" fontId="8" fillId="0" borderId="24" xfId="0" applyNumberFormat="1" applyFont="1" applyFill="1" applyBorder="1" applyAlignment="1" applyProtection="1">
      <alignment horizontal="right" vertical="center"/>
      <protection hidden="1"/>
    </xf>
    <xf numFmtId="3" fontId="8" fillId="0" borderId="25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Border="1" applyAlignment="1">
      <alignment horizontal="center" vertical="center"/>
    </xf>
    <xf numFmtId="3" fontId="9" fillId="3" borderId="26" xfId="0" applyNumberFormat="1" applyFont="1" applyFill="1" applyBorder="1" applyAlignment="1" applyProtection="1">
      <alignment horizontal="right" vertical="center"/>
      <protection hidden="1"/>
    </xf>
    <xf numFmtId="3" fontId="8" fillId="0" borderId="27" xfId="0" applyNumberFormat="1" applyFont="1" applyBorder="1" applyAlignment="1">
      <alignment horizontal="right" vertical="center"/>
    </xf>
    <xf numFmtId="3" fontId="9" fillId="3" borderId="28" xfId="0" applyNumberFormat="1" applyFont="1" applyFill="1" applyBorder="1" applyAlignment="1" applyProtection="1">
      <alignment horizontal="right" vertical="center"/>
      <protection hidden="1"/>
    </xf>
    <xf numFmtId="3" fontId="8" fillId="0" borderId="26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 applyProtection="1">
      <alignment horizontal="right" vertical="center"/>
      <protection hidden="1"/>
    </xf>
    <xf numFmtId="3" fontId="8" fillId="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14" xfId="0" applyNumberFormat="1" applyFont="1" applyFill="1" applyBorder="1" applyAlignment="1" applyProtection="1">
      <alignment horizontal="right" vertical="center"/>
      <protection hidden="1"/>
    </xf>
    <xf numFmtId="3" fontId="8" fillId="0" borderId="27" xfId="0" applyNumberFormat="1" applyFont="1" applyFill="1" applyBorder="1" applyAlignment="1" applyProtection="1">
      <alignment horizontal="right" vertical="center"/>
      <protection hidden="1"/>
    </xf>
    <xf numFmtId="3" fontId="8" fillId="0" borderId="21" xfId="0" applyNumberFormat="1" applyFont="1" applyFill="1" applyBorder="1" applyAlignment="1" applyProtection="1">
      <alignment horizontal="right" vertical="center"/>
      <protection hidden="1"/>
    </xf>
    <xf numFmtId="3" fontId="8" fillId="0" borderId="19" xfId="0" applyNumberFormat="1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8" fillId="0" borderId="6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/>
      <protection locked="0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5" fillId="0" borderId="32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7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" xfId="0" applyFont="1" applyBorder="1" applyAlignment="1">
      <alignment/>
    </xf>
    <xf numFmtId="3" fontId="8" fillId="0" borderId="12" xfId="0" applyNumberFormat="1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3" xfId="0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9" fillId="2" borderId="13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5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3" borderId="13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11" xfId="0" applyFont="1" applyFill="1" applyBorder="1" applyAlignment="1" applyProtection="1">
      <alignment vertical="top" wrapText="1"/>
      <protection locked="0"/>
    </xf>
    <xf numFmtId="10" fontId="13" fillId="0" borderId="0" xfId="0" applyNumberFormat="1" applyFont="1" applyAlignment="1">
      <alignment/>
    </xf>
    <xf numFmtId="3" fontId="8" fillId="0" borderId="8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3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2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9" fillId="3" borderId="23" xfId="0" applyNumberFormat="1" applyFont="1" applyFill="1" applyBorder="1" applyAlignment="1" applyProtection="1">
      <alignment horizontal="right" vertical="center"/>
      <protection hidden="1"/>
    </xf>
    <xf numFmtId="3" fontId="5" fillId="0" borderId="33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4" fillId="2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98</xdr:row>
      <xdr:rowOff>0</xdr:rowOff>
    </xdr:from>
    <xdr:to>
      <xdr:col>7</xdr:col>
      <xdr:colOff>0</xdr:colOff>
      <xdr:row>99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57775" y="28117800"/>
          <a:ext cx="704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M117"/>
  <sheetViews>
    <sheetView tabSelected="1" workbookViewId="0" topLeftCell="A97">
      <selection activeCell="H16" sqref="H16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27.75390625" style="0" customWidth="1"/>
    <col min="4" max="4" width="10.625" style="0" customWidth="1"/>
    <col min="5" max="10" width="9.25390625" style="0" customWidth="1"/>
    <col min="11" max="11" width="9.75390625" style="0" customWidth="1"/>
  </cols>
  <sheetData>
    <row r="1" spans="4:8" ht="18.75">
      <c r="D1" s="31"/>
      <c r="E1" s="31"/>
      <c r="G1" s="207" t="s">
        <v>94</v>
      </c>
      <c r="H1" s="207"/>
    </row>
    <row r="2" spans="4:8" ht="18.75">
      <c r="D2" s="31"/>
      <c r="E2" s="31"/>
      <c r="G2" s="32"/>
      <c r="H2" s="32"/>
    </row>
    <row r="3" spans="1:9" ht="18.75">
      <c r="A3" s="208" t="s">
        <v>187</v>
      </c>
      <c r="B3" s="208"/>
      <c r="C3" s="208"/>
      <c r="D3" s="208"/>
      <c r="E3" s="208"/>
      <c r="F3" s="208"/>
      <c r="G3" s="208"/>
      <c r="H3" s="208"/>
      <c r="I3" s="208"/>
    </row>
    <row r="4" ht="13.5" thickBot="1"/>
    <row r="5" spans="1:11" ht="13.5" thickBot="1">
      <c r="A5" s="209" t="s">
        <v>24</v>
      </c>
      <c r="B5" s="211" t="s">
        <v>25</v>
      </c>
      <c r="C5" s="209" t="s">
        <v>26</v>
      </c>
      <c r="D5" s="214" t="s">
        <v>178</v>
      </c>
      <c r="E5" s="216" t="s">
        <v>179</v>
      </c>
      <c r="F5" s="220" t="s">
        <v>190</v>
      </c>
      <c r="G5" s="221"/>
      <c r="H5" s="221"/>
      <c r="I5" s="214" t="s">
        <v>188</v>
      </c>
      <c r="J5" s="216" t="s">
        <v>189</v>
      </c>
      <c r="K5" s="83"/>
    </row>
    <row r="6" spans="1:11" ht="49.5" customHeight="1" thickBot="1">
      <c r="A6" s="210"/>
      <c r="B6" s="212"/>
      <c r="C6" s="213"/>
      <c r="D6" s="215"/>
      <c r="E6" s="217"/>
      <c r="F6" s="84" t="s">
        <v>182</v>
      </c>
      <c r="G6" s="85" t="s">
        <v>183</v>
      </c>
      <c r="H6" s="86" t="s">
        <v>184</v>
      </c>
      <c r="I6" s="222"/>
      <c r="J6" s="219"/>
      <c r="K6" s="83"/>
    </row>
    <row r="7" spans="1:11" ht="13.5" thickBot="1">
      <c r="A7" s="114">
        <v>1</v>
      </c>
      <c r="B7" s="114">
        <v>2</v>
      </c>
      <c r="C7" s="87">
        <v>3</v>
      </c>
      <c r="D7" s="107">
        <v>4</v>
      </c>
      <c r="E7" s="87">
        <v>5</v>
      </c>
      <c r="F7" s="88">
        <v>6</v>
      </c>
      <c r="G7" s="89">
        <v>7</v>
      </c>
      <c r="H7" s="88">
        <v>8</v>
      </c>
      <c r="I7" s="102">
        <v>9</v>
      </c>
      <c r="J7" s="88">
        <v>10</v>
      </c>
      <c r="K7" s="83"/>
    </row>
    <row r="8" spans="1:11" ht="13.5" thickBot="1">
      <c r="A8" s="179" t="s">
        <v>98</v>
      </c>
      <c r="B8" s="179"/>
      <c r="C8" s="181" t="s">
        <v>172</v>
      </c>
      <c r="D8" s="177">
        <f>SUM(D9)</f>
        <v>3809</v>
      </c>
      <c r="E8" s="177">
        <f aca="true" t="shared" si="0" ref="E8:J8">SUM(E9)</f>
        <v>118</v>
      </c>
      <c r="F8" s="177">
        <f t="shared" si="0"/>
        <v>0</v>
      </c>
      <c r="G8" s="177">
        <f t="shared" si="0"/>
        <v>3689</v>
      </c>
      <c r="H8" s="177">
        <f t="shared" si="0"/>
        <v>72</v>
      </c>
      <c r="I8" s="177">
        <f>SUM(I9)</f>
        <v>3761</v>
      </c>
      <c r="J8" s="178">
        <f t="shared" si="0"/>
        <v>3879</v>
      </c>
      <c r="K8" s="83"/>
    </row>
    <row r="9" spans="1:11" ht="13.5" thickBot="1">
      <c r="A9" s="180"/>
      <c r="B9" s="182" t="s">
        <v>168</v>
      </c>
      <c r="C9" s="183" t="s">
        <v>27</v>
      </c>
      <c r="D9" s="184">
        <v>3809</v>
      </c>
      <c r="E9" s="184">
        <v>118</v>
      </c>
      <c r="F9" s="185"/>
      <c r="G9" s="186">
        <v>3689</v>
      </c>
      <c r="H9" s="185">
        <v>72</v>
      </c>
      <c r="I9" s="187">
        <f>SUM(F9:H9)</f>
        <v>3761</v>
      </c>
      <c r="J9" s="185">
        <f>SUM(E9+I9)</f>
        <v>3879</v>
      </c>
      <c r="K9" s="83"/>
    </row>
    <row r="10" spans="1:12" ht="13.5" thickBot="1">
      <c r="A10" s="20" t="s">
        <v>28</v>
      </c>
      <c r="B10" s="12"/>
      <c r="C10" s="5" t="s">
        <v>29</v>
      </c>
      <c r="D10" s="44">
        <f aca="true" t="shared" si="1" ref="D10:I10">SUM(D11)</f>
        <v>1000</v>
      </c>
      <c r="E10" s="44">
        <f t="shared" si="1"/>
        <v>150</v>
      </c>
      <c r="F10" s="43">
        <f t="shared" si="1"/>
        <v>210</v>
      </c>
      <c r="G10" s="90">
        <f t="shared" si="1"/>
        <v>200</v>
      </c>
      <c r="H10" s="43">
        <f t="shared" si="1"/>
        <v>170</v>
      </c>
      <c r="I10" s="44">
        <f t="shared" si="1"/>
        <v>580</v>
      </c>
      <c r="J10" s="45">
        <f aca="true" t="shared" si="2" ref="J10:J18">SUM(I10+E10)</f>
        <v>730</v>
      </c>
      <c r="K10" s="83"/>
      <c r="L10" s="189"/>
    </row>
    <row r="11" spans="1:12" ht="13.5" thickBot="1">
      <c r="A11" s="17"/>
      <c r="B11" s="13" t="s">
        <v>30</v>
      </c>
      <c r="C11" s="6" t="s">
        <v>27</v>
      </c>
      <c r="D11" s="108">
        <v>1000</v>
      </c>
      <c r="E11" s="47">
        <v>150</v>
      </c>
      <c r="F11" s="51">
        <v>210</v>
      </c>
      <c r="G11" s="91">
        <v>200</v>
      </c>
      <c r="H11" s="51">
        <v>170</v>
      </c>
      <c r="I11" s="52">
        <f>SUM(F11:H11)</f>
        <v>580</v>
      </c>
      <c r="J11" s="115">
        <f t="shared" si="2"/>
        <v>730</v>
      </c>
      <c r="K11" s="83"/>
      <c r="L11" s="38"/>
    </row>
    <row r="12" spans="1:12" ht="13.5" thickBot="1">
      <c r="A12" s="120">
        <v>600</v>
      </c>
      <c r="B12" s="12"/>
      <c r="C12" s="5" t="s">
        <v>31</v>
      </c>
      <c r="D12" s="44">
        <f aca="true" t="shared" si="3" ref="D12:I12">SUM(D13:D15)</f>
        <v>3787629</v>
      </c>
      <c r="E12" s="44">
        <f t="shared" si="3"/>
        <v>2943990</v>
      </c>
      <c r="F12" s="43">
        <f t="shared" si="3"/>
        <v>35770</v>
      </c>
      <c r="G12" s="90">
        <f t="shared" si="3"/>
        <v>353002</v>
      </c>
      <c r="H12" s="43">
        <f t="shared" si="3"/>
        <v>-110056</v>
      </c>
      <c r="I12" s="103">
        <f t="shared" si="3"/>
        <v>278716</v>
      </c>
      <c r="J12" s="45">
        <f t="shared" si="2"/>
        <v>3222706</v>
      </c>
      <c r="K12" s="83"/>
      <c r="L12" s="38"/>
    </row>
    <row r="13" spans="1:12" ht="13.5" thickBot="1">
      <c r="A13" s="126"/>
      <c r="B13" s="125">
        <v>60004</v>
      </c>
      <c r="C13" s="27" t="s">
        <v>113</v>
      </c>
      <c r="D13" s="109"/>
      <c r="E13" s="46"/>
      <c r="F13" s="51"/>
      <c r="G13" s="91"/>
      <c r="H13" s="51"/>
      <c r="I13" s="69">
        <f>SUM(F13:H13)</f>
        <v>0</v>
      </c>
      <c r="J13" s="96">
        <f t="shared" si="2"/>
        <v>0</v>
      </c>
      <c r="K13" s="83"/>
      <c r="L13" s="38"/>
    </row>
    <row r="14" spans="1:12" ht="26.25" thickBot="1">
      <c r="A14" s="17"/>
      <c r="B14" s="117">
        <v>60015</v>
      </c>
      <c r="C14" s="7" t="s">
        <v>95</v>
      </c>
      <c r="D14" s="110">
        <v>2331410</v>
      </c>
      <c r="E14" s="46">
        <v>1414116</v>
      </c>
      <c r="F14" s="59">
        <v>4801</v>
      </c>
      <c r="G14" s="59">
        <v>335994</v>
      </c>
      <c r="H14" s="59">
        <v>9184</v>
      </c>
      <c r="I14" s="69">
        <f>SUM(F14:H14)</f>
        <v>349979</v>
      </c>
      <c r="J14" s="116">
        <f t="shared" si="2"/>
        <v>1764095</v>
      </c>
      <c r="K14" s="83"/>
      <c r="L14" s="38"/>
    </row>
    <row r="15" spans="1:12" ht="13.5" thickBot="1">
      <c r="A15" s="39"/>
      <c r="B15" s="119">
        <v>60016</v>
      </c>
      <c r="C15" s="8" t="s">
        <v>32</v>
      </c>
      <c r="D15" s="111">
        <v>1456219</v>
      </c>
      <c r="E15" s="42">
        <v>1529874</v>
      </c>
      <c r="F15" s="59">
        <v>30969</v>
      </c>
      <c r="G15" s="59">
        <v>17008</v>
      </c>
      <c r="H15" s="51">
        <v>-119240</v>
      </c>
      <c r="I15" s="69">
        <f>SUM(F15:H15)</f>
        <v>-71263</v>
      </c>
      <c r="J15" s="116">
        <f t="shared" si="2"/>
        <v>1458611</v>
      </c>
      <c r="K15" s="83"/>
      <c r="L15" s="38"/>
    </row>
    <row r="16" spans="1:12" ht="13.5" thickBot="1">
      <c r="A16" s="122">
        <v>700</v>
      </c>
      <c r="B16" s="12"/>
      <c r="C16" s="5" t="s">
        <v>33</v>
      </c>
      <c r="D16" s="44">
        <f aca="true" t="shared" si="4" ref="D16:I16">SUM(D17:D18)</f>
        <v>2777286</v>
      </c>
      <c r="E16" s="44">
        <f t="shared" si="4"/>
        <v>1713776</v>
      </c>
      <c r="F16" s="43">
        <f t="shared" si="4"/>
        <v>256823</v>
      </c>
      <c r="G16" s="90">
        <f t="shared" si="4"/>
        <v>430990</v>
      </c>
      <c r="H16" s="43">
        <f t="shared" si="4"/>
        <v>340423</v>
      </c>
      <c r="I16" s="105">
        <f t="shared" si="4"/>
        <v>1028236</v>
      </c>
      <c r="J16" s="45">
        <f t="shared" si="2"/>
        <v>2742012</v>
      </c>
      <c r="K16" s="83"/>
      <c r="L16" s="38"/>
    </row>
    <row r="17" spans="1:12" ht="25.5">
      <c r="A17" s="40"/>
      <c r="B17" s="117">
        <v>70005</v>
      </c>
      <c r="C17" s="7" t="s">
        <v>34</v>
      </c>
      <c r="D17" s="110">
        <v>2777286</v>
      </c>
      <c r="E17" s="46">
        <v>1713776</v>
      </c>
      <c r="F17" s="93">
        <v>256823</v>
      </c>
      <c r="G17" s="93">
        <v>430990</v>
      </c>
      <c r="H17" s="93">
        <v>340423</v>
      </c>
      <c r="I17" s="69">
        <f>SUM(F17:H17)</f>
        <v>1028236</v>
      </c>
      <c r="J17" s="96">
        <f t="shared" si="2"/>
        <v>2742012</v>
      </c>
      <c r="K17" s="83"/>
      <c r="L17" s="38"/>
    </row>
    <row r="18" spans="1:12" ht="13.5" thickBot="1">
      <c r="A18" s="41"/>
      <c r="B18" s="119">
        <v>70095</v>
      </c>
      <c r="C18" s="8" t="s">
        <v>27</v>
      </c>
      <c r="D18" s="112"/>
      <c r="E18" s="42"/>
      <c r="F18" s="51">
        <v>0</v>
      </c>
      <c r="G18" s="91">
        <v>0</v>
      </c>
      <c r="H18" s="51">
        <v>0</v>
      </c>
      <c r="I18" s="50">
        <f>SUM(F18:H18)</f>
        <v>0</v>
      </c>
      <c r="J18" s="96">
        <f t="shared" si="2"/>
        <v>0</v>
      </c>
      <c r="K18" s="83"/>
      <c r="L18" s="38"/>
    </row>
    <row r="19" spans="1:12" ht="13.5" thickBot="1">
      <c r="A19" s="122">
        <v>710</v>
      </c>
      <c r="B19" s="12"/>
      <c r="C19" s="5" t="s">
        <v>35</v>
      </c>
      <c r="D19" s="44">
        <f>SUM(D20:D24)</f>
        <v>307500</v>
      </c>
      <c r="E19" s="44">
        <f aca="true" t="shared" si="5" ref="E19:J19">SUM(E20:E24)</f>
        <v>63000</v>
      </c>
      <c r="F19" s="44">
        <f t="shared" si="5"/>
        <v>14000</v>
      </c>
      <c r="G19" s="44">
        <f t="shared" si="5"/>
        <v>14000</v>
      </c>
      <c r="H19" s="44">
        <f t="shared" si="5"/>
        <v>18000</v>
      </c>
      <c r="I19" s="44">
        <f>SUM(I20:I24)</f>
        <v>46000</v>
      </c>
      <c r="J19" s="43">
        <f t="shared" si="5"/>
        <v>109000</v>
      </c>
      <c r="K19" s="83"/>
      <c r="L19" s="38"/>
    </row>
    <row r="20" spans="1:13" ht="26.25" thickBot="1">
      <c r="A20" s="140"/>
      <c r="B20" s="26">
        <v>71004</v>
      </c>
      <c r="C20" s="27" t="s">
        <v>103</v>
      </c>
      <c r="D20" s="109"/>
      <c r="E20" s="109"/>
      <c r="F20" s="92"/>
      <c r="G20" s="101"/>
      <c r="H20" s="92"/>
      <c r="I20" s="109"/>
      <c r="J20" s="96">
        <f>SUM(I20+E20)</f>
        <v>0</v>
      </c>
      <c r="K20" s="83"/>
      <c r="L20" s="38"/>
      <c r="M20" t="s">
        <v>174</v>
      </c>
    </row>
    <row r="21" spans="1:12" ht="12.75">
      <c r="A21" s="40"/>
      <c r="B21" s="117">
        <v>71013</v>
      </c>
      <c r="C21" s="7" t="s">
        <v>36</v>
      </c>
      <c r="D21" s="110">
        <v>85000</v>
      </c>
      <c r="E21" s="46"/>
      <c r="F21" s="51"/>
      <c r="G21" s="91">
        <v>0</v>
      </c>
      <c r="H21" s="51">
        <v>0</v>
      </c>
      <c r="I21" s="50">
        <f>SUM(F21:H21)</f>
        <v>0</v>
      </c>
      <c r="J21" s="96">
        <f>SUM(I21+E21)</f>
        <v>0</v>
      </c>
      <c r="K21" s="83"/>
      <c r="L21" s="38"/>
    </row>
    <row r="22" spans="1:12" ht="25.5">
      <c r="A22" s="17"/>
      <c r="B22" s="118">
        <v>71014</v>
      </c>
      <c r="C22" s="9" t="s">
        <v>37</v>
      </c>
      <c r="D22" s="113">
        <v>20000</v>
      </c>
      <c r="E22" s="56"/>
      <c r="F22" s="59"/>
      <c r="G22" s="59">
        <v>0</v>
      </c>
      <c r="H22" s="59">
        <v>0</v>
      </c>
      <c r="I22" s="63">
        <f>SUM(F22:H22)</f>
        <v>0</v>
      </c>
      <c r="J22" s="96">
        <f>SUM(I22+E22)</f>
        <v>0</v>
      </c>
      <c r="K22" s="83"/>
      <c r="L22" s="38"/>
    </row>
    <row r="23" spans="1:12" ht="13.5" thickBot="1">
      <c r="A23" s="39"/>
      <c r="B23" s="15">
        <v>71015</v>
      </c>
      <c r="C23" s="9" t="s">
        <v>38</v>
      </c>
      <c r="D23" s="113">
        <v>197000</v>
      </c>
      <c r="E23" s="56">
        <v>63000</v>
      </c>
      <c r="F23" s="59">
        <v>14000</v>
      </c>
      <c r="G23" s="139">
        <v>14000</v>
      </c>
      <c r="H23" s="59">
        <v>18000</v>
      </c>
      <c r="I23" s="63">
        <f>SUM(F23:H23)</f>
        <v>46000</v>
      </c>
      <c r="J23" s="96">
        <f>SUM(I23+E23)</f>
        <v>109000</v>
      </c>
      <c r="K23" s="137"/>
      <c r="L23" s="38"/>
    </row>
    <row r="24" spans="1:12" ht="13.5" thickBot="1">
      <c r="A24" s="17"/>
      <c r="B24" s="138">
        <v>71035</v>
      </c>
      <c r="C24" s="6" t="s">
        <v>165</v>
      </c>
      <c r="D24" s="108">
        <v>5500</v>
      </c>
      <c r="E24" s="108"/>
      <c r="F24" s="51" t="s">
        <v>177</v>
      </c>
      <c r="G24" s="91"/>
      <c r="H24" s="51"/>
      <c r="I24" s="63">
        <f>SUM(F24:H24)</f>
        <v>0</v>
      </c>
      <c r="J24" s="96">
        <f>SUM(I24+E24)</f>
        <v>0</v>
      </c>
      <c r="K24" s="137"/>
      <c r="L24" s="38"/>
    </row>
    <row r="25" spans="1:12" ht="13.5" thickBot="1">
      <c r="A25" s="122">
        <v>750</v>
      </c>
      <c r="B25" s="12"/>
      <c r="C25" s="5" t="s">
        <v>39</v>
      </c>
      <c r="D25" s="44">
        <f>SUM(D26:D31)</f>
        <v>1184511</v>
      </c>
      <c r="E25" s="44">
        <f aca="true" t="shared" si="6" ref="E25:J25">SUM(E26:E31)</f>
        <v>557207</v>
      </c>
      <c r="F25" s="43">
        <f t="shared" si="6"/>
        <v>208368</v>
      </c>
      <c r="G25" s="90">
        <f t="shared" si="6"/>
        <v>-220322</v>
      </c>
      <c r="H25" s="44">
        <f t="shared" si="6"/>
        <v>125578</v>
      </c>
      <c r="I25" s="44">
        <f>SUM(I26:I31)</f>
        <v>113624</v>
      </c>
      <c r="J25" s="43">
        <f t="shared" si="6"/>
        <v>670831</v>
      </c>
      <c r="K25" s="83"/>
      <c r="L25" s="38"/>
    </row>
    <row r="26" spans="1:12" ht="12.75">
      <c r="A26" s="40"/>
      <c r="B26" s="117">
        <v>75011</v>
      </c>
      <c r="C26" s="7" t="s">
        <v>40</v>
      </c>
      <c r="D26" s="110">
        <v>676100</v>
      </c>
      <c r="E26" s="46">
        <v>206748</v>
      </c>
      <c r="F26" s="51">
        <v>54027</v>
      </c>
      <c r="G26" s="91">
        <v>54531</v>
      </c>
      <c r="H26" s="51">
        <v>54025</v>
      </c>
      <c r="I26" s="52">
        <f aca="true" t="shared" si="7" ref="I26:I31">SUM(F26:H26)</f>
        <v>162583</v>
      </c>
      <c r="J26" s="96">
        <f aca="true" t="shared" si="8" ref="J26:J31">SUM(I26+E26)</f>
        <v>369331</v>
      </c>
      <c r="K26" s="83"/>
      <c r="L26" s="38"/>
    </row>
    <row r="27" spans="1:12" ht="12.75">
      <c r="A27" s="17"/>
      <c r="B27" s="118">
        <v>75020</v>
      </c>
      <c r="C27" s="9" t="s">
        <v>41</v>
      </c>
      <c r="D27" s="113">
        <v>0</v>
      </c>
      <c r="E27" s="56">
        <v>279751</v>
      </c>
      <c r="F27" s="59">
        <v>104348</v>
      </c>
      <c r="G27" s="190">
        <v>-373123</v>
      </c>
      <c r="H27" s="59">
        <v>0</v>
      </c>
      <c r="I27" s="63">
        <f t="shared" si="7"/>
        <v>-268775</v>
      </c>
      <c r="J27" s="96">
        <f t="shared" si="8"/>
        <v>10976</v>
      </c>
      <c r="K27" s="83"/>
      <c r="L27" s="38"/>
    </row>
    <row r="28" spans="1:12" ht="25.5">
      <c r="A28" s="17"/>
      <c r="B28" s="118">
        <v>75023</v>
      </c>
      <c r="C28" s="9" t="s">
        <v>75</v>
      </c>
      <c r="D28" s="113">
        <v>258000</v>
      </c>
      <c r="E28" s="56">
        <v>68708</v>
      </c>
      <c r="F28" s="59">
        <v>26993</v>
      </c>
      <c r="G28" s="190">
        <v>41124</v>
      </c>
      <c r="H28" s="59">
        <v>76278</v>
      </c>
      <c r="I28" s="63">
        <f t="shared" si="7"/>
        <v>144395</v>
      </c>
      <c r="J28" s="96">
        <f t="shared" si="8"/>
        <v>213103</v>
      </c>
      <c r="K28" s="83"/>
      <c r="L28" s="38"/>
    </row>
    <row r="29" spans="1:12" ht="13.5" thickBot="1">
      <c r="A29" s="39"/>
      <c r="B29" s="15">
        <v>75045</v>
      </c>
      <c r="C29" s="9" t="s">
        <v>42</v>
      </c>
      <c r="D29" s="113">
        <v>25000</v>
      </c>
      <c r="E29" s="56">
        <v>2000</v>
      </c>
      <c r="F29" s="59">
        <v>23000</v>
      </c>
      <c r="G29" s="139"/>
      <c r="H29" s="59"/>
      <c r="I29" s="63">
        <f t="shared" si="7"/>
        <v>23000</v>
      </c>
      <c r="J29" s="96">
        <f t="shared" si="8"/>
        <v>25000</v>
      </c>
      <c r="K29" s="83"/>
      <c r="L29" s="38"/>
    </row>
    <row r="30" spans="1:12" ht="13.5" thickBot="1">
      <c r="A30" s="39"/>
      <c r="B30" s="15">
        <v>75053</v>
      </c>
      <c r="C30" s="9"/>
      <c r="D30" s="113">
        <v>57146</v>
      </c>
      <c r="E30" s="113"/>
      <c r="F30" s="59"/>
      <c r="G30" s="139">
        <v>57146</v>
      </c>
      <c r="H30" s="63">
        <v>-4725</v>
      </c>
      <c r="I30" s="63">
        <f t="shared" si="7"/>
        <v>52421</v>
      </c>
      <c r="J30" s="96">
        <f t="shared" si="8"/>
        <v>52421</v>
      </c>
      <c r="K30" s="83"/>
      <c r="L30" s="38"/>
    </row>
    <row r="31" spans="1:12" ht="26.25" thickBot="1">
      <c r="A31" s="39"/>
      <c r="B31" s="138">
        <v>75075</v>
      </c>
      <c r="C31" s="6" t="s">
        <v>155</v>
      </c>
      <c r="D31" s="108">
        <v>168265</v>
      </c>
      <c r="E31" s="108"/>
      <c r="F31" s="157"/>
      <c r="G31" s="91">
        <v>0</v>
      </c>
      <c r="H31" s="52">
        <v>0</v>
      </c>
      <c r="I31" s="50">
        <f t="shared" si="7"/>
        <v>0</v>
      </c>
      <c r="J31" s="96">
        <f t="shared" si="8"/>
        <v>0</v>
      </c>
      <c r="K31" s="83"/>
      <c r="L31" s="38"/>
    </row>
    <row r="32" spans="1:12" ht="39" thickBot="1">
      <c r="A32" s="121">
        <v>751</v>
      </c>
      <c r="B32" s="12"/>
      <c r="C32" s="5" t="s">
        <v>43</v>
      </c>
      <c r="D32" s="44">
        <f>SUM(D33:D34)</f>
        <v>76087</v>
      </c>
      <c r="E32" s="44">
        <f aca="true" t="shared" si="9" ref="E32:J32">SUM(E33:E34)</f>
        <v>1969</v>
      </c>
      <c r="F32" s="44">
        <f t="shared" si="9"/>
        <v>34322</v>
      </c>
      <c r="G32" s="44">
        <f t="shared" si="9"/>
        <v>35197</v>
      </c>
      <c r="H32" s="44">
        <f t="shared" si="9"/>
        <v>657</v>
      </c>
      <c r="I32" s="44">
        <f>SUM(I33:I34)</f>
        <v>70176</v>
      </c>
      <c r="J32" s="43">
        <f t="shared" si="9"/>
        <v>72145</v>
      </c>
      <c r="K32" s="83"/>
      <c r="L32" s="38"/>
    </row>
    <row r="33" spans="1:12" ht="39.75" customHeight="1" thickBot="1">
      <c r="A33" s="14"/>
      <c r="B33" s="14">
        <v>75101</v>
      </c>
      <c r="C33" s="7" t="s">
        <v>76</v>
      </c>
      <c r="D33" s="110">
        <v>7882</v>
      </c>
      <c r="E33" s="92">
        <v>1969</v>
      </c>
      <c r="F33" s="93">
        <v>657</v>
      </c>
      <c r="G33" s="171">
        <v>657</v>
      </c>
      <c r="H33" s="93">
        <v>657</v>
      </c>
      <c r="I33" s="69">
        <f>SUM(F33:H33)</f>
        <v>1971</v>
      </c>
      <c r="J33" s="132">
        <f>SUM(I33+E33)</f>
        <v>3940</v>
      </c>
      <c r="K33" s="83"/>
      <c r="L33" s="38"/>
    </row>
    <row r="34" spans="1:12" ht="66.75" customHeight="1" thickBot="1">
      <c r="A34" s="17"/>
      <c r="B34" s="21" t="s">
        <v>166</v>
      </c>
      <c r="C34" s="9" t="s">
        <v>167</v>
      </c>
      <c r="D34" s="108">
        <v>68205</v>
      </c>
      <c r="E34" s="108"/>
      <c r="F34" s="157">
        <v>33665</v>
      </c>
      <c r="G34" s="91">
        <v>34540</v>
      </c>
      <c r="H34" s="52"/>
      <c r="I34" s="69">
        <f>SUM(F34:H34)</f>
        <v>68205</v>
      </c>
      <c r="J34" s="132">
        <f>SUM(I34+E34)</f>
        <v>68205</v>
      </c>
      <c r="K34" s="83"/>
      <c r="L34" s="38"/>
    </row>
    <row r="35" spans="1:12" ht="26.25" thickBot="1">
      <c r="A35" s="120">
        <v>754</v>
      </c>
      <c r="B35" s="12"/>
      <c r="C35" s="5" t="s">
        <v>44</v>
      </c>
      <c r="D35" s="44">
        <f aca="true" t="shared" si="10" ref="D35:J35">SUM(D36:D38)</f>
        <v>4329300</v>
      </c>
      <c r="E35" s="44">
        <f t="shared" si="10"/>
        <v>1489531</v>
      </c>
      <c r="F35" s="44">
        <f t="shared" si="10"/>
        <v>473650</v>
      </c>
      <c r="G35" s="44">
        <f t="shared" si="10"/>
        <v>299467</v>
      </c>
      <c r="H35" s="44">
        <f t="shared" si="10"/>
        <v>377569</v>
      </c>
      <c r="I35" s="44">
        <f>SUM(I36:I38)</f>
        <v>1150686</v>
      </c>
      <c r="J35" s="43">
        <f t="shared" si="10"/>
        <v>2640217</v>
      </c>
      <c r="K35" s="83"/>
      <c r="L35" s="38"/>
    </row>
    <row r="36" spans="1:12" ht="25.5">
      <c r="A36" s="40"/>
      <c r="B36" s="117">
        <v>75411</v>
      </c>
      <c r="C36" s="7" t="s">
        <v>45</v>
      </c>
      <c r="D36" s="110">
        <v>4179300</v>
      </c>
      <c r="E36" s="46">
        <v>1452882</v>
      </c>
      <c r="F36" s="93">
        <v>471543</v>
      </c>
      <c r="G36" s="93">
        <v>295402</v>
      </c>
      <c r="H36" s="93">
        <v>372907</v>
      </c>
      <c r="I36" s="69">
        <f>SUM(F36:H36)</f>
        <v>1139852</v>
      </c>
      <c r="J36" s="96">
        <f>SUM(I36+E36)</f>
        <v>2592734</v>
      </c>
      <c r="K36" s="137"/>
      <c r="L36" s="38"/>
    </row>
    <row r="37" spans="1:12" ht="13.5" thickBot="1">
      <c r="A37" s="39"/>
      <c r="B37" s="15">
        <v>75416</v>
      </c>
      <c r="C37" s="9" t="s">
        <v>46</v>
      </c>
      <c r="D37" s="113">
        <v>150000</v>
      </c>
      <c r="E37" s="56">
        <v>22749</v>
      </c>
      <c r="F37" s="59">
        <v>2107</v>
      </c>
      <c r="G37" s="139">
        <v>4065</v>
      </c>
      <c r="H37" s="59">
        <v>4662</v>
      </c>
      <c r="I37" s="63">
        <f>SUM(F37:H37)</f>
        <v>10834</v>
      </c>
      <c r="J37" s="96">
        <f>SUM(I37+E37)</f>
        <v>33583</v>
      </c>
      <c r="K37" s="83"/>
      <c r="L37" s="38"/>
    </row>
    <row r="38" spans="1:12" ht="13.5" thickBot="1">
      <c r="A38" s="17"/>
      <c r="B38" s="138">
        <v>75495</v>
      </c>
      <c r="C38" s="6" t="s">
        <v>27</v>
      </c>
      <c r="D38" s="108"/>
      <c r="E38" s="108">
        <v>13900</v>
      </c>
      <c r="F38" s="51"/>
      <c r="G38" s="91"/>
      <c r="H38" s="51"/>
      <c r="I38" s="63">
        <f>SUM(F38:H38)</f>
        <v>0</v>
      </c>
      <c r="J38" s="96">
        <f>SUM(I38+E38)</f>
        <v>13900</v>
      </c>
      <c r="K38" s="83"/>
      <c r="L38" s="38"/>
    </row>
    <row r="39" spans="1:12" ht="64.5" thickBot="1">
      <c r="A39" s="122">
        <v>756</v>
      </c>
      <c r="B39" s="12"/>
      <c r="C39" s="5" t="s">
        <v>89</v>
      </c>
      <c r="D39" s="44">
        <f aca="true" t="shared" si="11" ref="D39:I39">SUM(D40:D46)</f>
        <v>61401513</v>
      </c>
      <c r="E39" s="44">
        <f t="shared" si="11"/>
        <v>14528206</v>
      </c>
      <c r="F39" s="43">
        <f t="shared" si="11"/>
        <v>6279317</v>
      </c>
      <c r="G39" s="90">
        <f t="shared" si="11"/>
        <v>5349849</v>
      </c>
      <c r="H39" s="43">
        <f t="shared" si="11"/>
        <v>6858287</v>
      </c>
      <c r="I39" s="44">
        <f t="shared" si="11"/>
        <v>18487453</v>
      </c>
      <c r="J39" s="45">
        <f>SUM(I39+E39)</f>
        <v>33015659</v>
      </c>
      <c r="K39" s="83"/>
      <c r="L39" s="38"/>
    </row>
    <row r="40" spans="1:12" ht="25.5">
      <c r="A40" s="40"/>
      <c r="B40" s="117">
        <v>75601</v>
      </c>
      <c r="C40" s="7" t="s">
        <v>47</v>
      </c>
      <c r="D40" s="110">
        <v>285000</v>
      </c>
      <c r="E40" s="92">
        <v>71191</v>
      </c>
      <c r="F40" s="93"/>
      <c r="G40" s="93">
        <v>0</v>
      </c>
      <c r="H40" s="93">
        <v>97398</v>
      </c>
      <c r="I40" s="93">
        <f>SUM(F40:H40)</f>
        <v>97398</v>
      </c>
      <c r="J40" s="96">
        <f>SUM(I40+E40)</f>
        <v>168589</v>
      </c>
      <c r="K40" s="83"/>
      <c r="L40" s="38"/>
    </row>
    <row r="41" spans="1:12" ht="77.25" thickBot="1">
      <c r="A41" s="39"/>
      <c r="B41" s="124">
        <v>75615</v>
      </c>
      <c r="C41" s="29" t="s">
        <v>100</v>
      </c>
      <c r="D41" s="111">
        <v>14057258</v>
      </c>
      <c r="E41" s="56">
        <v>3504136</v>
      </c>
      <c r="F41" s="59">
        <v>983637</v>
      </c>
      <c r="G41" s="59">
        <v>1209741</v>
      </c>
      <c r="H41" s="59">
        <v>2442026</v>
      </c>
      <c r="I41" s="55">
        <f aca="true" t="shared" si="12" ref="I41:I46">SUM(F41:H41)</f>
        <v>4635404</v>
      </c>
      <c r="J41" s="96">
        <f aca="true" t="shared" si="13" ref="J41:J46">SUM(I41+E41)</f>
        <v>8139540</v>
      </c>
      <c r="K41" s="83"/>
      <c r="L41" s="38"/>
    </row>
    <row r="42" spans="1:12" ht="76.5">
      <c r="A42" s="131"/>
      <c r="B42" s="125">
        <v>75616</v>
      </c>
      <c r="C42" s="27" t="s">
        <v>153</v>
      </c>
      <c r="D42" s="109">
        <v>6617333</v>
      </c>
      <c r="E42" s="56">
        <v>2390924</v>
      </c>
      <c r="F42" s="59">
        <v>213928</v>
      </c>
      <c r="G42" s="59">
        <v>874931</v>
      </c>
      <c r="H42" s="59">
        <v>793530</v>
      </c>
      <c r="I42" s="52">
        <f t="shared" si="12"/>
        <v>1882389</v>
      </c>
      <c r="J42" s="96">
        <f t="shared" si="13"/>
        <v>4273313</v>
      </c>
      <c r="K42" s="83"/>
      <c r="L42" s="38"/>
    </row>
    <row r="43" spans="1:12" ht="51">
      <c r="A43" s="17"/>
      <c r="B43" s="118">
        <v>75618</v>
      </c>
      <c r="C43" s="9" t="s">
        <v>83</v>
      </c>
      <c r="D43" s="113">
        <v>3352000</v>
      </c>
      <c r="E43" s="46">
        <v>613701</v>
      </c>
      <c r="F43" s="59">
        <v>152496</v>
      </c>
      <c r="G43" s="59">
        <v>666304</v>
      </c>
      <c r="H43" s="59">
        <v>576881</v>
      </c>
      <c r="I43" s="59">
        <f t="shared" si="12"/>
        <v>1395681</v>
      </c>
      <c r="J43" s="96">
        <f t="shared" si="13"/>
        <v>2009382</v>
      </c>
      <c r="K43" s="83"/>
      <c r="L43" s="38"/>
    </row>
    <row r="44" spans="1:12" ht="12.75">
      <c r="A44" s="17"/>
      <c r="B44" s="118">
        <v>75619</v>
      </c>
      <c r="C44" s="9" t="s">
        <v>48</v>
      </c>
      <c r="D44" s="113">
        <v>230000</v>
      </c>
      <c r="E44" s="47">
        <v>6670</v>
      </c>
      <c r="F44" s="59">
        <v>1564</v>
      </c>
      <c r="G44" s="59">
        <v>4863</v>
      </c>
      <c r="H44" s="59">
        <v>5649</v>
      </c>
      <c r="I44" s="52">
        <f t="shared" si="12"/>
        <v>12076</v>
      </c>
      <c r="J44" s="96">
        <f t="shared" si="13"/>
        <v>18746</v>
      </c>
      <c r="K44" s="83"/>
      <c r="L44" s="38"/>
    </row>
    <row r="45" spans="1:12" ht="38.25">
      <c r="A45" s="17"/>
      <c r="B45" s="118">
        <v>75621</v>
      </c>
      <c r="C45" s="9" t="s">
        <v>49</v>
      </c>
      <c r="D45" s="113">
        <v>28815737</v>
      </c>
      <c r="E45" s="56">
        <v>6207945</v>
      </c>
      <c r="F45" s="59">
        <v>3840779</v>
      </c>
      <c r="G45" s="59">
        <v>2021843</v>
      </c>
      <c r="H45" s="59">
        <v>2329274</v>
      </c>
      <c r="I45" s="59">
        <f t="shared" si="12"/>
        <v>8191896</v>
      </c>
      <c r="J45" s="96">
        <f t="shared" si="13"/>
        <v>14399841</v>
      </c>
      <c r="K45" s="83"/>
      <c r="L45" s="38"/>
    </row>
    <row r="46" spans="1:12" ht="39" thickBot="1">
      <c r="A46" s="39"/>
      <c r="B46" s="119">
        <v>75622</v>
      </c>
      <c r="C46" s="8" t="s">
        <v>50</v>
      </c>
      <c r="D46" s="112">
        <v>8044185</v>
      </c>
      <c r="E46" s="47">
        <v>1733639</v>
      </c>
      <c r="F46" s="59">
        <v>1086913</v>
      </c>
      <c r="G46" s="59">
        <v>572167</v>
      </c>
      <c r="H46" s="59">
        <v>613529</v>
      </c>
      <c r="I46" s="52">
        <f t="shared" si="12"/>
        <v>2272609</v>
      </c>
      <c r="J46" s="96">
        <f t="shared" si="13"/>
        <v>4006248</v>
      </c>
      <c r="K46" s="83"/>
      <c r="L46" s="38"/>
    </row>
    <row r="47" spans="1:12" ht="13.5" thickBot="1">
      <c r="A47" s="122">
        <v>758</v>
      </c>
      <c r="B47" s="12"/>
      <c r="C47" s="5" t="s">
        <v>51</v>
      </c>
      <c r="D47" s="44">
        <f aca="true" t="shared" si="14" ref="D47:I47">SUM(D48:D54)</f>
        <v>73629659</v>
      </c>
      <c r="E47" s="44">
        <f t="shared" si="14"/>
        <v>26394572</v>
      </c>
      <c r="F47" s="43">
        <f t="shared" si="14"/>
        <v>5602372.888888889</v>
      </c>
      <c r="G47" s="90">
        <f t="shared" si="14"/>
        <v>5602372.444444445</v>
      </c>
      <c r="H47" s="43">
        <f t="shared" si="14"/>
        <v>5949147.444444445</v>
      </c>
      <c r="I47" s="44">
        <f t="shared" si="14"/>
        <v>17153892.777777776</v>
      </c>
      <c r="J47" s="45">
        <f>SUM(I47+E47)</f>
        <v>43548464.777777776</v>
      </c>
      <c r="K47" s="83"/>
      <c r="L47" s="38"/>
    </row>
    <row r="48" spans="1:12" ht="39" thickBot="1">
      <c r="A48" s="40"/>
      <c r="B48" s="117">
        <v>75801</v>
      </c>
      <c r="C48" s="7" t="s">
        <v>77</v>
      </c>
      <c r="D48" s="110">
        <v>62328459</v>
      </c>
      <c r="E48" s="92">
        <v>23968635</v>
      </c>
      <c r="F48" s="201">
        <v>4793727</v>
      </c>
      <c r="G48" s="201">
        <v>4793727</v>
      </c>
      <c r="H48" s="201">
        <v>4803727</v>
      </c>
      <c r="I48" s="69">
        <f>SUM(F48:H48)</f>
        <v>14391181</v>
      </c>
      <c r="J48" s="132">
        <f>SUM(I48+E48)</f>
        <v>38359816</v>
      </c>
      <c r="K48" s="83"/>
      <c r="L48" s="38"/>
    </row>
    <row r="49" spans="1:12" ht="26.25" thickBot="1">
      <c r="A49" s="17"/>
      <c r="B49" s="117">
        <v>75802</v>
      </c>
      <c r="C49" s="7" t="s">
        <v>173</v>
      </c>
      <c r="D49" s="110">
        <v>1500000</v>
      </c>
      <c r="E49" s="46"/>
      <c r="F49" s="59"/>
      <c r="G49" s="59">
        <v>0</v>
      </c>
      <c r="H49" s="59">
        <v>0</v>
      </c>
      <c r="I49" s="52"/>
      <c r="J49" s="132">
        <f aca="true" t="shared" si="15" ref="J49:J54">SUM(I49+E49)</f>
        <v>0</v>
      </c>
      <c r="K49" s="83"/>
      <c r="L49" s="38"/>
    </row>
    <row r="50" spans="1:12" ht="26.25" thickBot="1">
      <c r="A50" s="17"/>
      <c r="B50" s="118">
        <v>75803</v>
      </c>
      <c r="C50" s="9" t="s">
        <v>82</v>
      </c>
      <c r="D50" s="113">
        <v>522503</v>
      </c>
      <c r="E50" s="56">
        <v>130626</v>
      </c>
      <c r="F50" s="51">
        <f>(D50-E50)/9</f>
        <v>43541.88888888889</v>
      </c>
      <c r="G50" s="51">
        <f>(D50-E50)/9</f>
        <v>43541.88888888889</v>
      </c>
      <c r="H50" s="51">
        <f>(D50-E50)/9</f>
        <v>43541.88888888889</v>
      </c>
      <c r="I50" s="59">
        <f>SUM(F50:H50)</f>
        <v>130625.66666666667</v>
      </c>
      <c r="J50" s="132">
        <f t="shared" si="15"/>
        <v>261251.6666666667</v>
      </c>
      <c r="K50" s="83"/>
      <c r="L50" s="38"/>
    </row>
    <row r="51" spans="1:12" ht="26.25" thickBot="1">
      <c r="A51" s="16"/>
      <c r="B51" s="118">
        <v>75807</v>
      </c>
      <c r="C51" s="9" t="s">
        <v>91</v>
      </c>
      <c r="D51" s="113">
        <v>3686983</v>
      </c>
      <c r="E51" s="56">
        <v>921746</v>
      </c>
      <c r="F51" s="59">
        <v>307249</v>
      </c>
      <c r="G51" s="59">
        <f>(D51-E51)/9</f>
        <v>307248.55555555556</v>
      </c>
      <c r="H51" s="59">
        <f>(D51-E51)/9</f>
        <v>307248.55555555556</v>
      </c>
      <c r="I51" s="59">
        <f>SUM(F51:H51)</f>
        <v>921746.111111111</v>
      </c>
      <c r="J51" s="132">
        <f t="shared" si="15"/>
        <v>1843492.111111111</v>
      </c>
      <c r="K51" s="83"/>
      <c r="L51" s="38"/>
    </row>
    <row r="52" spans="1:12" ht="13.5" thickBot="1">
      <c r="A52" s="16"/>
      <c r="B52" s="118">
        <v>75814</v>
      </c>
      <c r="C52" s="9"/>
      <c r="D52" s="113">
        <v>334173</v>
      </c>
      <c r="E52" s="56"/>
      <c r="F52" s="59"/>
      <c r="G52" s="59"/>
      <c r="H52" s="59">
        <v>336775</v>
      </c>
      <c r="I52" s="59">
        <f>SUM(F52:H52)</f>
        <v>336775</v>
      </c>
      <c r="J52" s="132">
        <f t="shared" si="15"/>
        <v>336775</v>
      </c>
      <c r="K52" s="83"/>
      <c r="L52" s="38"/>
    </row>
    <row r="53" spans="1:12" ht="26.25" thickBot="1">
      <c r="A53" s="16"/>
      <c r="B53" s="118">
        <v>75831</v>
      </c>
      <c r="C53" s="9" t="s">
        <v>97</v>
      </c>
      <c r="D53" s="113">
        <v>2670464</v>
      </c>
      <c r="E53" s="56">
        <v>646770</v>
      </c>
      <c r="F53" s="59">
        <v>215590</v>
      </c>
      <c r="G53" s="59">
        <v>215590</v>
      </c>
      <c r="H53" s="59">
        <v>215590</v>
      </c>
      <c r="I53" s="59">
        <f>SUM(F53:H53)</f>
        <v>646770</v>
      </c>
      <c r="J53" s="132">
        <f t="shared" si="15"/>
        <v>1293540</v>
      </c>
      <c r="K53" s="83"/>
      <c r="L53" s="38"/>
    </row>
    <row r="54" spans="1:12" ht="26.25" thickBot="1">
      <c r="A54" s="41"/>
      <c r="B54" s="119">
        <v>75832</v>
      </c>
      <c r="C54" s="8" t="s">
        <v>92</v>
      </c>
      <c r="D54" s="112">
        <v>2587077</v>
      </c>
      <c r="E54" s="42">
        <v>726795</v>
      </c>
      <c r="F54" s="55">
        <v>242265</v>
      </c>
      <c r="G54" s="55">
        <v>242265</v>
      </c>
      <c r="H54" s="55">
        <v>242265</v>
      </c>
      <c r="I54" s="52">
        <f>SUM(F54:H54)</f>
        <v>726795</v>
      </c>
      <c r="J54" s="132">
        <f t="shared" si="15"/>
        <v>1453590</v>
      </c>
      <c r="K54" s="83"/>
      <c r="L54" s="38"/>
    </row>
    <row r="55" spans="1:12" ht="13.5" thickBot="1">
      <c r="A55" s="122">
        <v>801</v>
      </c>
      <c r="B55" s="12"/>
      <c r="C55" s="5" t="s">
        <v>52</v>
      </c>
      <c r="D55" s="44">
        <f aca="true" t="shared" si="16" ref="D55:J55">SUM(D56:D64)</f>
        <v>343218</v>
      </c>
      <c r="E55" s="43">
        <f t="shared" si="16"/>
        <v>48876</v>
      </c>
      <c r="F55" s="199">
        <f t="shared" si="16"/>
        <v>61182</v>
      </c>
      <c r="G55" s="43">
        <f t="shared" si="16"/>
        <v>44905</v>
      </c>
      <c r="H55" s="44">
        <f t="shared" si="16"/>
        <v>144904</v>
      </c>
      <c r="I55" s="43">
        <f>SUM(I56:I64)</f>
        <v>250991</v>
      </c>
      <c r="J55" s="43">
        <f t="shared" si="16"/>
        <v>299867</v>
      </c>
      <c r="K55" s="83"/>
      <c r="L55" s="38"/>
    </row>
    <row r="56" spans="1:12" ht="12.75">
      <c r="A56" s="40"/>
      <c r="B56" s="117">
        <v>80101</v>
      </c>
      <c r="C56" s="7" t="s">
        <v>53</v>
      </c>
      <c r="D56" s="110">
        <v>121171</v>
      </c>
      <c r="E56" s="47">
        <v>12460</v>
      </c>
      <c r="F56" s="200">
        <v>43117</v>
      </c>
      <c r="G56" s="201">
        <v>21540</v>
      </c>
      <c r="H56" s="91">
        <v>33434</v>
      </c>
      <c r="I56" s="51">
        <f>SUM(F56:H56)</f>
        <v>98091</v>
      </c>
      <c r="J56" s="115">
        <f>SUM(I56+E56)</f>
        <v>110551</v>
      </c>
      <c r="K56" s="83"/>
      <c r="L56" s="38"/>
    </row>
    <row r="57" spans="1:12" ht="12.75">
      <c r="A57" s="17"/>
      <c r="B57" s="117">
        <v>80102</v>
      </c>
      <c r="C57" s="7" t="s">
        <v>149</v>
      </c>
      <c r="D57" s="110">
        <v>1500</v>
      </c>
      <c r="E57" s="56"/>
      <c r="F57" s="161">
        <v>0</v>
      </c>
      <c r="G57" s="59">
        <v>0</v>
      </c>
      <c r="H57" s="139">
        <v>1208</v>
      </c>
      <c r="I57" s="59">
        <f aca="true" t="shared" si="17" ref="I57:I64">SUM(F57:H57)</f>
        <v>1208</v>
      </c>
      <c r="J57" s="116">
        <f aca="true" t="shared" si="18" ref="J57:J63">SUM(I57+E57)</f>
        <v>1208</v>
      </c>
      <c r="K57" s="83"/>
      <c r="L57" s="38"/>
    </row>
    <row r="58" spans="1:12" ht="12.75">
      <c r="A58" s="17"/>
      <c r="B58" s="117">
        <v>80104</v>
      </c>
      <c r="C58" s="7" t="s">
        <v>6</v>
      </c>
      <c r="D58" s="110"/>
      <c r="E58" s="46"/>
      <c r="F58" s="161">
        <f>(D58-E58)/9</f>
        <v>0</v>
      </c>
      <c r="G58" s="59">
        <f>(D58-E58)/9</f>
        <v>0</v>
      </c>
      <c r="H58" s="139">
        <f>(D58-E58)/9</f>
        <v>0</v>
      </c>
      <c r="I58" s="51">
        <f t="shared" si="17"/>
        <v>0</v>
      </c>
      <c r="J58" s="116">
        <f t="shared" si="18"/>
        <v>0</v>
      </c>
      <c r="K58" s="83"/>
      <c r="L58" s="38"/>
    </row>
    <row r="59" spans="1:12" ht="12.75">
      <c r="A59" s="17"/>
      <c r="B59" s="118">
        <v>80110</v>
      </c>
      <c r="C59" s="9" t="s">
        <v>54</v>
      </c>
      <c r="D59" s="113">
        <v>26471</v>
      </c>
      <c r="E59" s="56">
        <v>7046</v>
      </c>
      <c r="F59" s="161">
        <v>4221</v>
      </c>
      <c r="G59" s="59">
        <v>4381</v>
      </c>
      <c r="H59" s="139">
        <v>5134</v>
      </c>
      <c r="I59" s="59">
        <f t="shared" si="17"/>
        <v>13736</v>
      </c>
      <c r="J59" s="116">
        <f t="shared" si="18"/>
        <v>20782</v>
      </c>
      <c r="K59" s="83"/>
      <c r="L59" s="38"/>
    </row>
    <row r="60" spans="1:12" ht="12.75">
      <c r="A60" s="17"/>
      <c r="B60" s="118">
        <v>80120</v>
      </c>
      <c r="C60" s="9" t="s">
        <v>55</v>
      </c>
      <c r="D60" s="110">
        <v>47562</v>
      </c>
      <c r="E60" s="46">
        <v>10379</v>
      </c>
      <c r="F60" s="161">
        <v>5971</v>
      </c>
      <c r="G60" s="59">
        <v>1058</v>
      </c>
      <c r="H60" s="139">
        <v>11407</v>
      </c>
      <c r="I60" s="51">
        <f t="shared" si="17"/>
        <v>18436</v>
      </c>
      <c r="J60" s="116">
        <f t="shared" si="18"/>
        <v>28815</v>
      </c>
      <c r="K60" s="83"/>
      <c r="L60" s="38"/>
    </row>
    <row r="61" spans="1:12" ht="12.75">
      <c r="A61" s="16"/>
      <c r="B61" s="118">
        <v>80123</v>
      </c>
      <c r="C61" s="9" t="s">
        <v>88</v>
      </c>
      <c r="D61" s="113"/>
      <c r="E61" s="56"/>
      <c r="F61" s="161">
        <f>(D61-E61)/9</f>
        <v>0</v>
      </c>
      <c r="G61" s="59">
        <f>(D61-E61)/9</f>
        <v>0</v>
      </c>
      <c r="H61" s="139">
        <f>(D61-E61)/9</f>
        <v>0</v>
      </c>
      <c r="I61" s="59">
        <f t="shared" si="17"/>
        <v>0</v>
      </c>
      <c r="J61" s="116">
        <f t="shared" si="18"/>
        <v>0</v>
      </c>
      <c r="K61" s="83"/>
      <c r="L61" s="38"/>
    </row>
    <row r="62" spans="1:12" ht="12.75">
      <c r="A62" s="17"/>
      <c r="B62" s="118">
        <v>80130</v>
      </c>
      <c r="C62" s="9" t="s">
        <v>84</v>
      </c>
      <c r="D62" s="113">
        <v>53040</v>
      </c>
      <c r="E62" s="56">
        <v>18991</v>
      </c>
      <c r="F62" s="161">
        <v>7873</v>
      </c>
      <c r="G62" s="59">
        <v>11233</v>
      </c>
      <c r="H62" s="139">
        <v>15523</v>
      </c>
      <c r="I62" s="51">
        <f t="shared" si="17"/>
        <v>34629</v>
      </c>
      <c r="J62" s="116">
        <f t="shared" si="18"/>
        <v>53620</v>
      </c>
      <c r="K62" s="83"/>
      <c r="L62" s="38"/>
    </row>
    <row r="63" spans="1:12" ht="39" thickBot="1">
      <c r="A63" s="17"/>
      <c r="B63" s="118">
        <v>80140</v>
      </c>
      <c r="C63" s="9" t="s">
        <v>78</v>
      </c>
      <c r="D63" s="113">
        <v>16826</v>
      </c>
      <c r="E63" s="56"/>
      <c r="F63" s="161"/>
      <c r="G63" s="59">
        <v>6693</v>
      </c>
      <c r="H63" s="139">
        <v>4392</v>
      </c>
      <c r="I63" s="94">
        <f>SUM(F63:H63)</f>
        <v>11085</v>
      </c>
      <c r="J63" s="116">
        <f t="shared" si="18"/>
        <v>11085</v>
      </c>
      <c r="K63" s="83"/>
      <c r="L63" s="38"/>
    </row>
    <row r="64" spans="1:12" ht="13.5" thickBot="1">
      <c r="A64" s="39"/>
      <c r="B64" s="119">
        <v>80195</v>
      </c>
      <c r="C64" s="8" t="s">
        <v>27</v>
      </c>
      <c r="D64" s="112">
        <v>76648</v>
      </c>
      <c r="E64" s="42"/>
      <c r="F64" s="176"/>
      <c r="G64" s="51">
        <v>0</v>
      </c>
      <c r="H64" s="91">
        <v>73806</v>
      </c>
      <c r="I64" s="51">
        <f t="shared" si="17"/>
        <v>73806</v>
      </c>
      <c r="J64" s="130">
        <f>SUM(I64+E64)</f>
        <v>73806</v>
      </c>
      <c r="K64" s="83"/>
      <c r="L64" s="38"/>
    </row>
    <row r="65" spans="1:12" ht="13.5" thickBot="1">
      <c r="A65" s="123">
        <v>803</v>
      </c>
      <c r="B65" s="12"/>
      <c r="C65" s="5" t="s">
        <v>105</v>
      </c>
      <c r="D65" s="66">
        <f aca="true" t="shared" si="19" ref="D65:I65">SUM(D66)</f>
        <v>32291</v>
      </c>
      <c r="E65" s="65">
        <f t="shared" si="19"/>
        <v>32291</v>
      </c>
      <c r="F65" s="97">
        <f t="shared" si="19"/>
        <v>0</v>
      </c>
      <c r="G65" s="65">
        <f t="shared" si="19"/>
        <v>0</v>
      </c>
      <c r="H65" s="97">
        <f t="shared" si="19"/>
        <v>0</v>
      </c>
      <c r="I65" s="65">
        <f t="shared" si="19"/>
        <v>0</v>
      </c>
      <c r="J65" s="45">
        <f>SUM(I65+E65)</f>
        <v>32291</v>
      </c>
      <c r="K65" s="83"/>
      <c r="L65" s="38"/>
    </row>
    <row r="66" spans="1:12" ht="13.5" thickBot="1">
      <c r="A66" s="16"/>
      <c r="B66" s="17">
        <v>80309</v>
      </c>
      <c r="C66" s="6" t="s">
        <v>104</v>
      </c>
      <c r="D66" s="108">
        <v>32291</v>
      </c>
      <c r="E66" s="47">
        <v>32291</v>
      </c>
      <c r="F66" s="51"/>
      <c r="G66" s="91"/>
      <c r="H66" s="51"/>
      <c r="I66" s="52">
        <f>SUM(F66:H66)</f>
        <v>0</v>
      </c>
      <c r="J66" s="115">
        <f>SUM(I66+E66)</f>
        <v>32291</v>
      </c>
      <c r="K66" s="83"/>
      <c r="L66" s="38"/>
    </row>
    <row r="67" spans="1:12" ht="13.5" thickBot="1">
      <c r="A67" s="12">
        <v>851</v>
      </c>
      <c r="B67" s="12"/>
      <c r="C67" s="5" t="s">
        <v>56</v>
      </c>
      <c r="D67" s="44">
        <f>SUM(D68:D69)</f>
        <v>34000</v>
      </c>
      <c r="E67" s="44">
        <f aca="true" t="shared" si="20" ref="E67:J67">SUM(E68:E69)</f>
        <v>4496</v>
      </c>
      <c r="F67" s="44">
        <f t="shared" si="20"/>
        <v>2820</v>
      </c>
      <c r="G67" s="44">
        <f t="shared" si="20"/>
        <v>2420</v>
      </c>
      <c r="H67" s="44">
        <f t="shared" si="20"/>
        <v>4530</v>
      </c>
      <c r="I67" s="44">
        <f>SUM(I68:I69)</f>
        <v>9770</v>
      </c>
      <c r="J67" s="44">
        <f t="shared" si="20"/>
        <v>14266</v>
      </c>
      <c r="K67" s="83"/>
      <c r="L67" s="38"/>
    </row>
    <row r="68" spans="1:12" ht="12.75">
      <c r="A68" s="17"/>
      <c r="B68" s="26">
        <v>85154</v>
      </c>
      <c r="C68" s="27" t="s">
        <v>122</v>
      </c>
      <c r="D68" s="109"/>
      <c r="E68" s="109">
        <v>60</v>
      </c>
      <c r="F68" s="92"/>
      <c r="G68" s="101"/>
      <c r="H68" s="92"/>
      <c r="I68" s="109"/>
      <c r="J68" s="132">
        <f aca="true" t="shared" si="21" ref="J68:J83">SUM(I68+E68)</f>
        <v>60</v>
      </c>
      <c r="K68" s="83"/>
      <c r="L68" s="38"/>
    </row>
    <row r="69" spans="1:12" ht="51.75" thickBot="1">
      <c r="A69" s="17"/>
      <c r="B69" s="17">
        <v>85156</v>
      </c>
      <c r="C69" s="6" t="s">
        <v>85</v>
      </c>
      <c r="D69" s="108">
        <v>34000</v>
      </c>
      <c r="E69" s="47">
        <v>4436</v>
      </c>
      <c r="F69" s="51">
        <v>2820</v>
      </c>
      <c r="G69" s="91">
        <v>2420</v>
      </c>
      <c r="H69" s="51">
        <v>4530</v>
      </c>
      <c r="I69" s="52">
        <f>SUM(F69:H69)</f>
        <v>9770</v>
      </c>
      <c r="J69" s="115">
        <f t="shared" si="21"/>
        <v>14206</v>
      </c>
      <c r="K69" s="83"/>
      <c r="L69" s="38"/>
    </row>
    <row r="70" spans="1:12" ht="13.5" thickBot="1">
      <c r="A70" s="120">
        <v>852</v>
      </c>
      <c r="B70" s="12"/>
      <c r="C70" s="5" t="s">
        <v>86</v>
      </c>
      <c r="D70" s="44">
        <f aca="true" t="shared" si="22" ref="D70:I70">SUM(D71:D85)</f>
        <v>24423526</v>
      </c>
      <c r="E70" s="44">
        <f t="shared" si="22"/>
        <v>5579562</v>
      </c>
      <c r="F70" s="43">
        <f t="shared" si="22"/>
        <v>1447870</v>
      </c>
      <c r="G70" s="90">
        <f t="shared" si="22"/>
        <v>1794999</v>
      </c>
      <c r="H70" s="43">
        <f t="shared" si="22"/>
        <v>1755997</v>
      </c>
      <c r="I70" s="44">
        <f t="shared" si="22"/>
        <v>4998866</v>
      </c>
      <c r="J70" s="45">
        <f t="shared" si="21"/>
        <v>10578428</v>
      </c>
      <c r="K70" s="83"/>
      <c r="L70" s="38"/>
    </row>
    <row r="71" spans="1:12" ht="24.75" customHeight="1">
      <c r="A71" s="40"/>
      <c r="B71" s="26">
        <v>85201</v>
      </c>
      <c r="C71" s="27" t="s">
        <v>57</v>
      </c>
      <c r="D71" s="98">
        <v>774944</v>
      </c>
      <c r="E71" s="46">
        <v>195539</v>
      </c>
      <c r="F71" s="51">
        <v>71751</v>
      </c>
      <c r="G71" s="91">
        <v>68703</v>
      </c>
      <c r="H71" s="51">
        <v>63134</v>
      </c>
      <c r="I71" s="106">
        <f>SUM(F71:H71)</f>
        <v>203588</v>
      </c>
      <c r="J71" s="96">
        <f t="shared" si="21"/>
        <v>399127</v>
      </c>
      <c r="K71" s="83"/>
      <c r="L71" s="38"/>
    </row>
    <row r="72" spans="1:12" ht="12.75">
      <c r="A72" s="17"/>
      <c r="B72" s="15">
        <v>85202</v>
      </c>
      <c r="C72" s="9" t="s">
        <v>58</v>
      </c>
      <c r="D72" s="99">
        <v>2129200</v>
      </c>
      <c r="E72" s="56">
        <v>557125</v>
      </c>
      <c r="F72" s="59">
        <v>183927</v>
      </c>
      <c r="G72" s="139">
        <v>188107</v>
      </c>
      <c r="H72" s="59">
        <v>182577</v>
      </c>
      <c r="I72" s="63">
        <f aca="true" t="shared" si="23" ref="I72:I85">SUM(F72:H72)</f>
        <v>554611</v>
      </c>
      <c r="J72" s="116">
        <f t="shared" si="21"/>
        <v>1111736</v>
      </c>
      <c r="K72" s="83"/>
      <c r="L72" s="38"/>
    </row>
    <row r="73" spans="1:12" ht="12.75">
      <c r="A73" s="17"/>
      <c r="B73" s="15">
        <v>85203</v>
      </c>
      <c r="C73" s="9" t="s">
        <v>59</v>
      </c>
      <c r="D73" s="99">
        <v>388300</v>
      </c>
      <c r="E73" s="56">
        <v>97353</v>
      </c>
      <c r="F73" s="59">
        <v>29000</v>
      </c>
      <c r="G73" s="139">
        <v>18833</v>
      </c>
      <c r="H73" s="59">
        <v>28514</v>
      </c>
      <c r="I73" s="63">
        <f t="shared" si="23"/>
        <v>76347</v>
      </c>
      <c r="J73" s="116">
        <f t="shared" si="21"/>
        <v>173700</v>
      </c>
      <c r="K73" s="83"/>
      <c r="L73" s="38"/>
    </row>
    <row r="74" spans="1:12" ht="12.75">
      <c r="A74" s="17"/>
      <c r="B74" s="15">
        <v>85204</v>
      </c>
      <c r="C74" s="9" t="s">
        <v>60</v>
      </c>
      <c r="D74" s="99">
        <v>175064</v>
      </c>
      <c r="E74" s="56">
        <v>76356</v>
      </c>
      <c r="F74" s="59">
        <v>29131</v>
      </c>
      <c r="G74" s="139">
        <v>26559</v>
      </c>
      <c r="H74" s="59">
        <v>26495</v>
      </c>
      <c r="I74" s="52">
        <f t="shared" si="23"/>
        <v>82185</v>
      </c>
      <c r="J74" s="116">
        <f t="shared" si="21"/>
        <v>158541</v>
      </c>
      <c r="K74" s="83"/>
      <c r="L74" s="38"/>
    </row>
    <row r="75" spans="1:12" ht="52.5" customHeight="1" thickBot="1">
      <c r="A75" s="41"/>
      <c r="B75" s="30">
        <v>85212</v>
      </c>
      <c r="C75" s="29" t="s">
        <v>96</v>
      </c>
      <c r="D75" s="100">
        <v>16900000</v>
      </c>
      <c r="E75" s="64">
        <v>3553759</v>
      </c>
      <c r="F75" s="59">
        <v>874039</v>
      </c>
      <c r="G75" s="139">
        <v>1151544</v>
      </c>
      <c r="H75" s="59">
        <v>1123846</v>
      </c>
      <c r="I75" s="94">
        <f t="shared" si="23"/>
        <v>3149429</v>
      </c>
      <c r="J75" s="130">
        <f t="shared" si="21"/>
        <v>6703188</v>
      </c>
      <c r="K75" s="83"/>
      <c r="L75" s="38"/>
    </row>
    <row r="76" spans="1:12" ht="66" customHeight="1">
      <c r="A76" s="40"/>
      <c r="B76" s="26">
        <v>85213</v>
      </c>
      <c r="C76" s="27" t="s">
        <v>101</v>
      </c>
      <c r="D76" s="101">
        <v>174000</v>
      </c>
      <c r="E76" s="92">
        <v>25750</v>
      </c>
      <c r="F76" s="59"/>
      <c r="G76" s="139">
        <v>18400</v>
      </c>
      <c r="H76" s="59">
        <v>9500</v>
      </c>
      <c r="I76" s="69">
        <f t="shared" si="23"/>
        <v>27900</v>
      </c>
      <c r="J76" s="132">
        <f t="shared" si="21"/>
        <v>53650</v>
      </c>
      <c r="K76" s="83"/>
      <c r="L76" s="38"/>
    </row>
    <row r="77" spans="1:12" ht="39.75" customHeight="1">
      <c r="A77" s="78"/>
      <c r="B77" s="135">
        <v>85214</v>
      </c>
      <c r="C77" s="7" t="s">
        <v>106</v>
      </c>
      <c r="D77" s="196">
        <v>2344000</v>
      </c>
      <c r="E77" s="71">
        <v>572100</v>
      </c>
      <c r="F77" s="59">
        <v>102000</v>
      </c>
      <c r="G77" s="139">
        <v>162000</v>
      </c>
      <c r="H77" s="59">
        <v>162000</v>
      </c>
      <c r="I77" s="63">
        <f t="shared" si="23"/>
        <v>426000</v>
      </c>
      <c r="J77" s="116">
        <f t="shared" si="21"/>
        <v>998100</v>
      </c>
      <c r="K77" s="83"/>
      <c r="L77" s="38"/>
    </row>
    <row r="78" spans="1:12" ht="14.25" customHeight="1">
      <c r="A78" s="78"/>
      <c r="B78" s="135">
        <v>85215</v>
      </c>
      <c r="C78" s="7" t="s">
        <v>124</v>
      </c>
      <c r="D78" s="133"/>
      <c r="E78" s="134">
        <v>115</v>
      </c>
      <c r="F78" s="59"/>
      <c r="G78" s="139"/>
      <c r="H78" s="59"/>
      <c r="I78" s="63">
        <f t="shared" si="23"/>
        <v>0</v>
      </c>
      <c r="J78" s="116">
        <f t="shared" si="21"/>
        <v>115</v>
      </c>
      <c r="K78" s="83"/>
      <c r="L78" s="38"/>
    </row>
    <row r="79" spans="1:12" ht="12.75">
      <c r="A79" s="17"/>
      <c r="B79" s="15">
        <v>85219</v>
      </c>
      <c r="C79" s="9" t="s">
        <v>61</v>
      </c>
      <c r="D79" s="99">
        <v>729960</v>
      </c>
      <c r="E79" s="56">
        <v>212449</v>
      </c>
      <c r="F79" s="59">
        <v>75700</v>
      </c>
      <c r="G79" s="139">
        <v>53846</v>
      </c>
      <c r="H79" s="59">
        <v>55536</v>
      </c>
      <c r="I79" s="50">
        <f t="shared" si="23"/>
        <v>185082</v>
      </c>
      <c r="J79" s="116">
        <f t="shared" si="21"/>
        <v>397531</v>
      </c>
      <c r="K79" s="83"/>
      <c r="L79" s="38"/>
    </row>
    <row r="80" spans="1:12" ht="12.75">
      <c r="A80" s="17"/>
      <c r="B80" s="15">
        <v>85220</v>
      </c>
      <c r="C80" s="9" t="s">
        <v>161</v>
      </c>
      <c r="D80" s="99">
        <v>900</v>
      </c>
      <c r="E80" s="56">
        <v>0</v>
      </c>
      <c r="F80" s="59">
        <v>900</v>
      </c>
      <c r="G80" s="139"/>
      <c r="H80" s="59"/>
      <c r="I80" s="50">
        <f t="shared" si="23"/>
        <v>900</v>
      </c>
      <c r="J80" s="116">
        <f t="shared" si="21"/>
        <v>900</v>
      </c>
      <c r="K80" s="83"/>
      <c r="L80" s="38"/>
    </row>
    <row r="81" spans="1:12" ht="12.75">
      <c r="A81" s="17"/>
      <c r="B81" s="15">
        <v>85226</v>
      </c>
      <c r="C81" s="7" t="s">
        <v>62</v>
      </c>
      <c r="D81" s="98">
        <v>12575</v>
      </c>
      <c r="E81" s="46">
        <v>2049</v>
      </c>
      <c r="F81" s="59">
        <v>250</v>
      </c>
      <c r="G81" s="139">
        <v>2832</v>
      </c>
      <c r="H81" s="59">
        <v>780</v>
      </c>
      <c r="I81" s="50">
        <f t="shared" si="23"/>
        <v>3862</v>
      </c>
      <c r="J81" s="96">
        <f t="shared" si="21"/>
        <v>5911</v>
      </c>
      <c r="K81" s="83"/>
      <c r="L81" s="38"/>
    </row>
    <row r="82" spans="1:12" ht="25.5">
      <c r="A82" s="17"/>
      <c r="B82" s="15">
        <v>85228</v>
      </c>
      <c r="C82" s="9" t="s">
        <v>80</v>
      </c>
      <c r="D82" s="99">
        <v>191000</v>
      </c>
      <c r="E82" s="56">
        <v>55567</v>
      </c>
      <c r="F82" s="59">
        <v>13852</v>
      </c>
      <c r="G82" s="139">
        <v>16675</v>
      </c>
      <c r="H82" s="59">
        <v>18982</v>
      </c>
      <c r="I82" s="63">
        <f t="shared" si="23"/>
        <v>49509</v>
      </c>
      <c r="J82" s="116">
        <f t="shared" si="21"/>
        <v>105076</v>
      </c>
      <c r="K82" s="83"/>
      <c r="L82" s="38"/>
    </row>
    <row r="83" spans="1:12" ht="12.75">
      <c r="A83" s="16"/>
      <c r="B83" s="15">
        <v>85231</v>
      </c>
      <c r="C83" s="9" t="s">
        <v>74</v>
      </c>
      <c r="D83" s="99">
        <v>110000</v>
      </c>
      <c r="E83" s="56">
        <v>51400</v>
      </c>
      <c r="F83" s="59">
        <v>14800</v>
      </c>
      <c r="G83" s="139">
        <v>7500</v>
      </c>
      <c r="H83" s="59">
        <v>0</v>
      </c>
      <c r="I83" s="50">
        <f t="shared" si="23"/>
        <v>22300</v>
      </c>
      <c r="J83" s="116">
        <f t="shared" si="21"/>
        <v>73700</v>
      </c>
      <c r="K83" s="83"/>
      <c r="L83" s="38"/>
    </row>
    <row r="84" spans="1:12" ht="25.5">
      <c r="A84" s="16"/>
      <c r="B84" s="15">
        <v>85278</v>
      </c>
      <c r="C84" s="9" t="s">
        <v>139</v>
      </c>
      <c r="D84" s="99"/>
      <c r="E84" s="56"/>
      <c r="F84" s="59">
        <f>(D84-E84)/9</f>
        <v>0</v>
      </c>
      <c r="G84" s="139">
        <f>(D84-E84)/9</f>
        <v>0</v>
      </c>
      <c r="H84" s="59">
        <f>(D84-E84)/9</f>
        <v>0</v>
      </c>
      <c r="I84" s="63"/>
      <c r="J84" s="116"/>
      <c r="K84" s="83"/>
      <c r="L84" s="38"/>
    </row>
    <row r="85" spans="1:12" ht="13.5" thickBot="1">
      <c r="A85" s="39"/>
      <c r="B85" s="39">
        <v>85295</v>
      </c>
      <c r="C85" s="188" t="s">
        <v>27</v>
      </c>
      <c r="D85" s="141">
        <v>493583</v>
      </c>
      <c r="E85" s="47">
        <v>180000</v>
      </c>
      <c r="F85" s="59">
        <v>52520</v>
      </c>
      <c r="G85" s="139">
        <v>80000</v>
      </c>
      <c r="H85" s="59">
        <v>84633</v>
      </c>
      <c r="I85" s="52">
        <f t="shared" si="23"/>
        <v>217153</v>
      </c>
      <c r="J85" s="115">
        <f>SUM(I85+E85)</f>
        <v>397153</v>
      </c>
      <c r="K85" s="83"/>
      <c r="L85" s="38"/>
    </row>
    <row r="86" spans="1:12" ht="26.25" thickBot="1">
      <c r="A86" s="123">
        <v>853</v>
      </c>
      <c r="B86" s="12"/>
      <c r="C86" s="5" t="s">
        <v>87</v>
      </c>
      <c r="D86" s="44">
        <f>SUM(D87:D89)</f>
        <v>176936</v>
      </c>
      <c r="E86" s="44">
        <f aca="true" t="shared" si="24" ref="E86:J86">SUM(E87:E89)</f>
        <v>38750</v>
      </c>
      <c r="F86" s="44">
        <f t="shared" si="24"/>
        <v>11250</v>
      </c>
      <c r="G86" s="44">
        <f t="shared" si="24"/>
        <v>12486</v>
      </c>
      <c r="H86" s="44">
        <f t="shared" si="24"/>
        <v>11250</v>
      </c>
      <c r="I86" s="44">
        <f>SUM(I87:I89)</f>
        <v>34986</v>
      </c>
      <c r="J86" s="44">
        <f t="shared" si="24"/>
        <v>73736</v>
      </c>
      <c r="K86" s="83"/>
      <c r="L86" s="38"/>
    </row>
    <row r="87" spans="1:12" ht="12.75">
      <c r="A87" s="204"/>
      <c r="B87" s="26">
        <v>85311</v>
      </c>
      <c r="C87" s="27"/>
      <c r="D87" s="109">
        <v>4942</v>
      </c>
      <c r="E87" s="109"/>
      <c r="F87" s="92"/>
      <c r="G87" s="101">
        <v>1236</v>
      </c>
      <c r="H87" s="92"/>
      <c r="I87" s="69">
        <f>SUM(F87:H87)</f>
        <v>1236</v>
      </c>
      <c r="J87" s="132">
        <f>SUM(I87+E87)</f>
        <v>1236</v>
      </c>
      <c r="K87" s="83"/>
      <c r="L87" s="38"/>
    </row>
    <row r="88" spans="1:12" ht="25.5">
      <c r="A88" s="18"/>
      <c r="B88" s="14">
        <v>85321</v>
      </c>
      <c r="C88" s="9" t="s">
        <v>102</v>
      </c>
      <c r="D88" s="113">
        <v>140000</v>
      </c>
      <c r="E88" s="56">
        <v>38750</v>
      </c>
      <c r="F88" s="59">
        <v>11250</v>
      </c>
      <c r="G88" s="139">
        <v>11250</v>
      </c>
      <c r="H88" s="59">
        <v>11250</v>
      </c>
      <c r="I88" s="63">
        <f>SUM(F88:H88)</f>
        <v>33750</v>
      </c>
      <c r="J88" s="116">
        <f>SUM(I88+E88)</f>
        <v>72500</v>
      </c>
      <c r="K88" s="83"/>
      <c r="L88" s="38"/>
    </row>
    <row r="89" spans="1:12" ht="13.5" thickBot="1">
      <c r="A89" s="16"/>
      <c r="B89" s="17">
        <v>85395</v>
      </c>
      <c r="C89" s="6" t="s">
        <v>27</v>
      </c>
      <c r="D89" s="108">
        <v>31994</v>
      </c>
      <c r="E89" s="108"/>
      <c r="F89" s="52"/>
      <c r="G89" s="91"/>
      <c r="H89" s="52"/>
      <c r="I89" s="52">
        <f>SUM(F89:H89)</f>
        <v>0</v>
      </c>
      <c r="J89" s="115">
        <f>SUM(I89+E89)</f>
        <v>0</v>
      </c>
      <c r="K89" s="83"/>
      <c r="L89" s="38"/>
    </row>
    <row r="90" spans="1:12" ht="13.5" thickBot="1">
      <c r="A90" s="120">
        <v>854</v>
      </c>
      <c r="B90" s="12"/>
      <c r="C90" s="5" t="s">
        <v>63</v>
      </c>
      <c r="D90" s="44">
        <f aca="true" t="shared" si="25" ref="D90:J90">SUM(D91:D93)</f>
        <v>655393</v>
      </c>
      <c r="E90" s="44">
        <f t="shared" si="25"/>
        <v>23842</v>
      </c>
      <c r="F90" s="44">
        <f t="shared" si="25"/>
        <v>338949</v>
      </c>
      <c r="G90" s="44">
        <f t="shared" si="25"/>
        <v>68503</v>
      </c>
      <c r="H90" s="44">
        <f t="shared" si="25"/>
        <v>72756</v>
      </c>
      <c r="I90" s="44">
        <f>SUM(I91:I93)</f>
        <v>480208</v>
      </c>
      <c r="J90" s="43">
        <f t="shared" si="25"/>
        <v>504050</v>
      </c>
      <c r="K90" s="83"/>
      <c r="L90" s="38"/>
    </row>
    <row r="91" spans="1:12" ht="26.25" thickBot="1">
      <c r="A91" s="126"/>
      <c r="B91" s="14">
        <v>85406</v>
      </c>
      <c r="C91" s="7" t="s">
        <v>163</v>
      </c>
      <c r="D91" s="110">
        <v>150</v>
      </c>
      <c r="E91" s="110"/>
      <c r="F91" s="164"/>
      <c r="G91" s="164"/>
      <c r="H91" s="163">
        <v>176</v>
      </c>
      <c r="I91" s="50">
        <f>SUM(F91:H91)</f>
        <v>176</v>
      </c>
      <c r="J91" s="96">
        <f aca="true" t="shared" si="26" ref="J91:J100">SUM(I91+E91)</f>
        <v>176</v>
      </c>
      <c r="K91" s="83"/>
      <c r="L91" s="38"/>
    </row>
    <row r="92" spans="1:12" ht="12.75">
      <c r="A92" s="40"/>
      <c r="B92" s="117">
        <v>85410</v>
      </c>
      <c r="C92" s="7" t="s">
        <v>64</v>
      </c>
      <c r="D92" s="110">
        <v>18628</v>
      </c>
      <c r="E92" s="110">
        <v>3716</v>
      </c>
      <c r="F92" s="146">
        <v>1985</v>
      </c>
      <c r="G92" s="146">
        <v>400</v>
      </c>
      <c r="H92" s="55">
        <v>4479</v>
      </c>
      <c r="I92" s="50">
        <f>SUM(F92:H92)</f>
        <v>6864</v>
      </c>
      <c r="J92" s="96">
        <f t="shared" si="26"/>
        <v>10580</v>
      </c>
      <c r="K92" s="83"/>
      <c r="L92" s="38"/>
    </row>
    <row r="93" spans="1:12" ht="13.5" thickBot="1">
      <c r="A93" s="39"/>
      <c r="B93" s="119">
        <v>85415</v>
      </c>
      <c r="C93" s="8" t="s">
        <v>65</v>
      </c>
      <c r="D93" s="112">
        <v>636615</v>
      </c>
      <c r="E93" s="112">
        <v>20126</v>
      </c>
      <c r="F93" s="157">
        <v>336964</v>
      </c>
      <c r="G93" s="157">
        <v>68103</v>
      </c>
      <c r="H93" s="51">
        <v>68101</v>
      </c>
      <c r="I93" s="50">
        <f>SUM(F93:H93)</f>
        <v>473168</v>
      </c>
      <c r="J93" s="95">
        <f t="shared" si="26"/>
        <v>493294</v>
      </c>
      <c r="K93" s="83"/>
      <c r="L93" s="38"/>
    </row>
    <row r="94" spans="1:12" ht="26.25" thickBot="1">
      <c r="A94" s="122">
        <v>900</v>
      </c>
      <c r="B94" s="12"/>
      <c r="C94" s="5" t="s">
        <v>66</v>
      </c>
      <c r="D94" s="44">
        <f aca="true" t="shared" si="27" ref="D94:I94">SUM(D95:D100)</f>
        <v>4150993</v>
      </c>
      <c r="E94" s="44">
        <f t="shared" si="27"/>
        <v>1470367</v>
      </c>
      <c r="F94" s="43">
        <f t="shared" si="27"/>
        <v>47667</v>
      </c>
      <c r="G94" s="90">
        <f t="shared" si="27"/>
        <v>35165</v>
      </c>
      <c r="H94" s="43">
        <f t="shared" si="27"/>
        <v>1586448</v>
      </c>
      <c r="I94" s="44">
        <f t="shared" si="27"/>
        <v>1669280</v>
      </c>
      <c r="J94" s="45">
        <f>SUM(I94+E94)</f>
        <v>3139647</v>
      </c>
      <c r="K94" s="83"/>
      <c r="L94" s="38"/>
    </row>
    <row r="95" spans="1:12" ht="25.5" customHeight="1">
      <c r="A95" s="40"/>
      <c r="B95" s="117">
        <v>90001</v>
      </c>
      <c r="C95" s="7" t="s">
        <v>67</v>
      </c>
      <c r="D95" s="110">
        <v>3715000</v>
      </c>
      <c r="E95" s="46">
        <v>1347343</v>
      </c>
      <c r="F95" s="51"/>
      <c r="G95" s="91">
        <v>0</v>
      </c>
      <c r="H95" s="51">
        <v>1550117</v>
      </c>
      <c r="I95" s="69">
        <f aca="true" t="shared" si="28" ref="I95:I100">SUM(F95:H95)</f>
        <v>1550117</v>
      </c>
      <c r="J95" s="96">
        <f t="shared" si="26"/>
        <v>2897460</v>
      </c>
      <c r="K95" s="83"/>
      <c r="L95" s="38"/>
    </row>
    <row r="96" spans="1:12" ht="15" customHeight="1">
      <c r="A96" s="17"/>
      <c r="B96" s="118">
        <v>90002</v>
      </c>
      <c r="C96" s="9" t="s">
        <v>68</v>
      </c>
      <c r="D96" s="113">
        <v>351463</v>
      </c>
      <c r="E96" s="56">
        <v>93266</v>
      </c>
      <c r="F96" s="59">
        <v>31062</v>
      </c>
      <c r="G96" s="59">
        <v>31062</v>
      </c>
      <c r="H96" s="59">
        <v>31062</v>
      </c>
      <c r="I96" s="63">
        <f t="shared" si="28"/>
        <v>93186</v>
      </c>
      <c r="J96" s="116">
        <f t="shared" si="26"/>
        <v>186452</v>
      </c>
      <c r="K96" s="83"/>
      <c r="L96" s="38"/>
    </row>
    <row r="97" spans="1:12" ht="15" customHeight="1">
      <c r="A97" s="17"/>
      <c r="B97" s="118">
        <v>90003</v>
      </c>
      <c r="C97" s="9" t="s">
        <v>130</v>
      </c>
      <c r="D97" s="113"/>
      <c r="E97" s="56"/>
      <c r="F97" s="59"/>
      <c r="G97" s="59">
        <v>0</v>
      </c>
      <c r="H97" s="59"/>
      <c r="I97" s="63">
        <f t="shared" si="28"/>
        <v>0</v>
      </c>
      <c r="J97" s="116">
        <f t="shared" si="26"/>
        <v>0</v>
      </c>
      <c r="K97" s="83"/>
      <c r="L97" s="38"/>
    </row>
    <row r="98" spans="1:12" ht="15" customHeight="1">
      <c r="A98" s="17"/>
      <c r="B98" s="118">
        <v>90015</v>
      </c>
      <c r="C98" s="9" t="s">
        <v>175</v>
      </c>
      <c r="D98" s="113"/>
      <c r="E98" s="56">
        <v>9415</v>
      </c>
      <c r="F98" s="59"/>
      <c r="G98" s="59">
        <v>0</v>
      </c>
      <c r="H98" s="59">
        <v>3000</v>
      </c>
      <c r="I98" s="63">
        <f t="shared" si="28"/>
        <v>3000</v>
      </c>
      <c r="J98" s="116">
        <f>SUM(I98+E98)</f>
        <v>12415</v>
      </c>
      <c r="K98" s="83"/>
      <c r="L98" s="38"/>
    </row>
    <row r="99" spans="1:12" ht="38.25">
      <c r="A99" s="16"/>
      <c r="B99" s="118">
        <v>90020</v>
      </c>
      <c r="C99" s="9" t="s">
        <v>90</v>
      </c>
      <c r="D99" s="113">
        <v>4500</v>
      </c>
      <c r="E99" s="56"/>
      <c r="F99" s="59">
        <v>0</v>
      </c>
      <c r="G99" s="59">
        <v>0</v>
      </c>
      <c r="H99" s="59">
        <v>2146</v>
      </c>
      <c r="I99" s="50">
        <f t="shared" si="28"/>
        <v>2146</v>
      </c>
      <c r="J99" s="116">
        <f t="shared" si="26"/>
        <v>2146</v>
      </c>
      <c r="K99" s="83"/>
      <c r="L99" s="38"/>
    </row>
    <row r="100" spans="1:13" ht="13.5" thickBot="1">
      <c r="A100" s="39"/>
      <c r="B100" s="119">
        <v>90095</v>
      </c>
      <c r="C100" s="8" t="s">
        <v>27</v>
      </c>
      <c r="D100" s="112">
        <v>80030</v>
      </c>
      <c r="E100" s="42">
        <v>20343</v>
      </c>
      <c r="F100" s="51">
        <v>16605</v>
      </c>
      <c r="G100" s="91">
        <v>4103</v>
      </c>
      <c r="H100" s="51">
        <v>123</v>
      </c>
      <c r="I100" s="52">
        <f t="shared" si="28"/>
        <v>20831</v>
      </c>
      <c r="J100" s="95">
        <f t="shared" si="26"/>
        <v>41174</v>
      </c>
      <c r="K100" s="83"/>
      <c r="L100" s="38"/>
      <c r="M100" s="4"/>
    </row>
    <row r="101" spans="1:12" ht="26.25" thickBot="1">
      <c r="A101" s="121">
        <v>921</v>
      </c>
      <c r="B101" s="12"/>
      <c r="C101" s="142" t="s">
        <v>69</v>
      </c>
      <c r="D101" s="43">
        <f>SUM(D102:D106)</f>
        <v>2268124</v>
      </c>
      <c r="E101" s="43">
        <f aca="true" t="shared" si="29" ref="E101:J101">SUM(E102:E106)</f>
        <v>8308</v>
      </c>
      <c r="F101" s="43">
        <f t="shared" si="29"/>
        <v>2700</v>
      </c>
      <c r="G101" s="43">
        <f t="shared" si="29"/>
        <v>312700</v>
      </c>
      <c r="H101" s="43">
        <f t="shared" si="29"/>
        <v>2100576</v>
      </c>
      <c r="I101" s="43">
        <f>SUM(I102:I106)</f>
        <v>2415976</v>
      </c>
      <c r="J101" s="43">
        <f t="shared" si="29"/>
        <v>2424284</v>
      </c>
      <c r="K101" s="83"/>
      <c r="L101" s="38"/>
    </row>
    <row r="102" spans="1:12" ht="12.75">
      <c r="A102" s="140"/>
      <c r="B102" s="40">
        <v>92106</v>
      </c>
      <c r="C102" s="143" t="s">
        <v>81</v>
      </c>
      <c r="D102" s="108">
        <v>100000</v>
      </c>
      <c r="E102" s="149"/>
      <c r="F102" s="47"/>
      <c r="G102" s="141"/>
      <c r="H102" s="47">
        <v>100000</v>
      </c>
      <c r="I102" s="139">
        <f>SUM(F102:H102)</f>
        <v>100000</v>
      </c>
      <c r="J102" s="116">
        <f>SUM(I102+E102)</f>
        <v>100000</v>
      </c>
      <c r="K102" s="83"/>
      <c r="L102" s="38"/>
    </row>
    <row r="103" spans="1:12" ht="25.5">
      <c r="A103" s="140"/>
      <c r="B103" s="15">
        <v>92108</v>
      </c>
      <c r="C103" s="144" t="s">
        <v>162</v>
      </c>
      <c r="D103" s="113">
        <v>223000</v>
      </c>
      <c r="E103" s="56"/>
      <c r="F103" s="56"/>
      <c r="G103" s="99"/>
      <c r="H103" s="56">
        <v>223000</v>
      </c>
      <c r="I103" s="139">
        <f>SUM(F103:H103)</f>
        <v>223000</v>
      </c>
      <c r="J103" s="116">
        <f>SUM(I103+E103)</f>
        <v>223000</v>
      </c>
      <c r="K103" s="83"/>
      <c r="L103" s="38"/>
    </row>
    <row r="104" spans="1:12" ht="12.75">
      <c r="A104" s="140"/>
      <c r="B104" s="15">
        <v>92116</v>
      </c>
      <c r="C104" s="144" t="s">
        <v>71</v>
      </c>
      <c r="D104" s="113">
        <v>232608</v>
      </c>
      <c r="E104" s="56">
        <v>8308</v>
      </c>
      <c r="F104" s="59">
        <v>2700</v>
      </c>
      <c r="G104" s="139">
        <v>202700</v>
      </c>
      <c r="H104" s="59">
        <v>2700</v>
      </c>
      <c r="I104" s="139">
        <f>SUM(F104:H104)</f>
        <v>208100</v>
      </c>
      <c r="J104" s="116">
        <f>SUM(I104+E104)</f>
        <v>216408</v>
      </c>
      <c r="K104" s="83"/>
      <c r="L104" s="38"/>
    </row>
    <row r="105" spans="1:12" ht="12.75">
      <c r="A105" s="15"/>
      <c r="B105" s="146">
        <v>92118</v>
      </c>
      <c r="C105" s="147" t="s">
        <v>72</v>
      </c>
      <c r="D105" s="160">
        <v>100000</v>
      </c>
      <c r="E105" s="158"/>
      <c r="F105" s="158"/>
      <c r="G105" s="161">
        <v>100000</v>
      </c>
      <c r="H105" s="158"/>
      <c r="I105" s="139">
        <f>SUM(F105:H105)</f>
        <v>100000</v>
      </c>
      <c r="J105" s="116">
        <f>SUM(I105+E105)</f>
        <v>100000</v>
      </c>
      <c r="K105" s="83"/>
      <c r="L105" s="38"/>
    </row>
    <row r="106" spans="1:12" ht="13.5" thickBot="1">
      <c r="A106" s="17"/>
      <c r="B106" s="148">
        <v>92195</v>
      </c>
      <c r="C106" s="175" t="s">
        <v>27</v>
      </c>
      <c r="D106" s="162">
        <v>1612516</v>
      </c>
      <c r="E106" s="159"/>
      <c r="F106" s="159"/>
      <c r="G106" s="176">
        <v>10000</v>
      </c>
      <c r="H106" s="159">
        <v>1774876</v>
      </c>
      <c r="I106" s="139">
        <f>SUM(F106:H106)</f>
        <v>1784876</v>
      </c>
      <c r="J106" s="116">
        <f>SUM(I106+E106)</f>
        <v>1784876</v>
      </c>
      <c r="K106" s="83"/>
      <c r="L106" s="38"/>
    </row>
    <row r="107" spans="1:12" ht="13.5" thickBot="1">
      <c r="A107" s="12">
        <v>926</v>
      </c>
      <c r="B107" s="150"/>
      <c r="C107" s="151" t="s">
        <v>93</v>
      </c>
      <c r="D107" s="152">
        <f>SUM(D108:D109)</f>
        <v>2476000</v>
      </c>
      <c r="E107" s="152">
        <f aca="true" t="shared" si="30" ref="E107:J107">SUM(E108:E109)</f>
        <v>11570</v>
      </c>
      <c r="F107" s="152">
        <f t="shared" si="30"/>
        <v>0</v>
      </c>
      <c r="G107" s="152">
        <f t="shared" si="30"/>
        <v>0</v>
      </c>
      <c r="H107" s="152">
        <f t="shared" si="30"/>
        <v>216000</v>
      </c>
      <c r="I107" s="152">
        <f>SUM(I108:I109)</f>
        <v>216000</v>
      </c>
      <c r="J107" s="153">
        <f t="shared" si="30"/>
        <v>227570</v>
      </c>
      <c r="K107" s="83"/>
      <c r="L107" s="38"/>
    </row>
    <row r="108" spans="1:12" ht="25.5">
      <c r="A108" s="26"/>
      <c r="B108" s="191">
        <v>92605</v>
      </c>
      <c r="C108" s="195" t="s">
        <v>22</v>
      </c>
      <c r="D108" s="192"/>
      <c r="E108" s="192">
        <v>185</v>
      </c>
      <c r="F108" s="194"/>
      <c r="G108" s="193"/>
      <c r="H108" s="194">
        <v>216000</v>
      </c>
      <c r="I108" s="197">
        <f>SUM(F108:H108)</f>
        <v>216000</v>
      </c>
      <c r="J108" s="198">
        <f>SUM(I108+E108)</f>
        <v>216185</v>
      </c>
      <c r="K108" s="83"/>
      <c r="L108" s="38"/>
    </row>
    <row r="109" spans="1:12" ht="13.5" thickBot="1">
      <c r="A109" s="17"/>
      <c r="B109" s="145">
        <v>92695</v>
      </c>
      <c r="C109" s="175" t="s">
        <v>27</v>
      </c>
      <c r="D109" s="154">
        <v>2476000</v>
      </c>
      <c r="E109" s="155">
        <v>11385</v>
      </c>
      <c r="F109" s="155"/>
      <c r="G109" s="176"/>
      <c r="H109" s="155">
        <v>0</v>
      </c>
      <c r="I109" s="176">
        <f>SUM(F109:H109)</f>
        <v>0</v>
      </c>
      <c r="J109" s="155">
        <f>SUM(I109+E109)</f>
        <v>11385</v>
      </c>
      <c r="K109" s="83"/>
      <c r="L109" s="38"/>
    </row>
    <row r="110" spans="1:12" ht="43.5" customHeight="1" thickBot="1">
      <c r="A110" s="165"/>
      <c r="B110" s="166"/>
      <c r="C110" s="166" t="s">
        <v>73</v>
      </c>
      <c r="D110" s="167">
        <f>SUM(+D107+D101+D94+D90+D86+D70+D67+D65+D55+D47+D39+D35+D32+D25+D19+D16+D12+D10+D8)</f>
        <v>182058775</v>
      </c>
      <c r="E110" s="167">
        <f>SUM(+E107+E101+E94+E90+E86+E70+E67+E65+E55+E47+E39+E35+E32+E25+E19+E16+E12+E10+E8)</f>
        <v>54910581</v>
      </c>
      <c r="F110" s="167">
        <f>SUM(+F107+F101+F94+F90+F86+F70+F67+F65+F55+F47+F39+F35+F32+F25+F19+F16+F12+F10+F8)</f>
        <v>14817270.888888888</v>
      </c>
      <c r="G110" s="167">
        <f>SUM(+G107+G101+G94+G90+G86+G70+G67+G65+G55+G47+G39+G35+G32+G25+G19+G16+G12+G10+G8)</f>
        <v>14139622.444444444</v>
      </c>
      <c r="H110" s="167">
        <f>SUM(+H107+H101+H94+H90+H86+H70+H67+H65+H55+H47+H39+H35+H32+H25+H19+H16+H12+H10+H8)</f>
        <v>19452308.444444444</v>
      </c>
      <c r="I110" s="167">
        <f>SUM(+I107+I101+I94+I90+I86+I70+I67+I65+I55+I47+I39+I35+I32+I25+I19+I16+I12+I10+I8)</f>
        <v>48409201.777777776</v>
      </c>
      <c r="J110" s="168">
        <f>SUM(+J107+J101+J94+J90+J86+J70+J67+J65+J55+J47+J39+J35+J32+J25+J19+J16+J12+J10+J8)</f>
        <v>103319782.77777778</v>
      </c>
      <c r="K110" s="83"/>
      <c r="L110" s="38"/>
    </row>
    <row r="112" spans="3:9" ht="12.75">
      <c r="C112" s="205"/>
      <c r="I112" s="205"/>
    </row>
    <row r="113" spans="4:5" ht="15.75">
      <c r="D113" s="11"/>
      <c r="E113" s="11"/>
    </row>
    <row r="114" spans="4:5" ht="15.75">
      <c r="D114" s="11"/>
      <c r="E114" s="11"/>
    </row>
    <row r="115" spans="7:9" ht="14.25">
      <c r="G115" s="218" t="s">
        <v>170</v>
      </c>
      <c r="H115" s="218"/>
      <c r="I115" s="218"/>
    </row>
    <row r="116" spans="7:9" ht="14.25">
      <c r="G116" s="174"/>
      <c r="H116" s="174"/>
      <c r="I116" s="174"/>
    </row>
    <row r="117" spans="7:9" ht="14.25">
      <c r="G117" s="218" t="s">
        <v>171</v>
      </c>
      <c r="H117" s="218"/>
      <c r="I117" s="218"/>
    </row>
  </sheetData>
  <mergeCells count="12">
    <mergeCell ref="G115:I115"/>
    <mergeCell ref="G117:I117"/>
    <mergeCell ref="J5:J6"/>
    <mergeCell ref="F5:H5"/>
    <mergeCell ref="I5:I6"/>
    <mergeCell ref="G1:H1"/>
    <mergeCell ref="A3:I3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3937007874015748" bottom="0.3937007874015748" header="0.5118110236220472" footer="0.5118110236220472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28"/>
  <sheetViews>
    <sheetView workbookViewId="0" topLeftCell="A114">
      <selection activeCell="H92" sqref="H92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24.875" style="0" customWidth="1"/>
    <col min="4" max="10" width="9.75390625" style="0" customWidth="1"/>
    <col min="12" max="12" width="14.375" style="0" bestFit="1" customWidth="1"/>
  </cols>
  <sheetData>
    <row r="1" spans="1:8" ht="18.75">
      <c r="A1" s="4"/>
      <c r="B1" s="4"/>
      <c r="C1" s="4"/>
      <c r="D1" s="4"/>
      <c r="E1" s="4"/>
      <c r="G1" s="223" t="s">
        <v>23</v>
      </c>
      <c r="H1" s="223"/>
    </row>
    <row r="2" spans="1:8" ht="18.75">
      <c r="A2" s="4"/>
      <c r="B2" s="4"/>
      <c r="C2" s="4"/>
      <c r="D2" s="4"/>
      <c r="E2" s="4"/>
      <c r="G2" s="37"/>
      <c r="H2" s="37"/>
    </row>
    <row r="3" spans="1:9" ht="18.75">
      <c r="A3" s="224" t="s">
        <v>191</v>
      </c>
      <c r="B3" s="208"/>
      <c r="C3" s="208"/>
      <c r="D3" s="208"/>
      <c r="E3" s="208"/>
      <c r="F3" s="208"/>
      <c r="G3" s="208"/>
      <c r="H3" s="208"/>
      <c r="I3" s="208"/>
    </row>
    <row r="4" spans="1:5" ht="12.75" customHeight="1" thickBot="1">
      <c r="A4" s="4"/>
      <c r="B4" s="4"/>
      <c r="C4" s="4"/>
      <c r="D4" s="4"/>
      <c r="E4" s="4"/>
    </row>
    <row r="5" spans="1:10" ht="18.75" customHeight="1" thickBot="1">
      <c r="A5" s="225" t="s">
        <v>24</v>
      </c>
      <c r="B5" s="227" t="s">
        <v>25</v>
      </c>
      <c r="C5" s="225" t="s">
        <v>26</v>
      </c>
      <c r="D5" s="229" t="s">
        <v>178</v>
      </c>
      <c r="E5" s="230" t="s">
        <v>180</v>
      </c>
      <c r="F5" s="235" t="s">
        <v>190</v>
      </c>
      <c r="G5" s="236"/>
      <c r="H5" s="236"/>
      <c r="I5" s="237" t="s">
        <v>185</v>
      </c>
      <c r="J5" s="233" t="s">
        <v>186</v>
      </c>
    </row>
    <row r="6" spans="1:12" ht="54" customHeight="1" thickBot="1">
      <c r="A6" s="226"/>
      <c r="B6" s="228"/>
      <c r="C6" s="226"/>
      <c r="D6" s="228"/>
      <c r="E6" s="226"/>
      <c r="F6" s="80" t="s">
        <v>182</v>
      </c>
      <c r="G6" s="81" t="s">
        <v>183</v>
      </c>
      <c r="H6" s="82" t="s">
        <v>184</v>
      </c>
      <c r="I6" s="206"/>
      <c r="J6" s="234"/>
      <c r="L6" t="s">
        <v>174</v>
      </c>
    </row>
    <row r="7" spans="1:10" ht="13.5" thickBot="1">
      <c r="A7" s="114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</row>
    <row r="8" spans="1:10" ht="16.5" thickBot="1">
      <c r="A8" s="20" t="s">
        <v>98</v>
      </c>
      <c r="B8" s="2"/>
      <c r="C8" s="5" t="s">
        <v>99</v>
      </c>
      <c r="D8" s="44">
        <f aca="true" t="shared" si="0" ref="D8:J8">SUM(D9:D10)</f>
        <v>5709</v>
      </c>
      <c r="E8" s="44">
        <f t="shared" si="0"/>
        <v>123</v>
      </c>
      <c r="F8" s="44">
        <f t="shared" si="0"/>
        <v>691</v>
      </c>
      <c r="G8" s="44">
        <f t="shared" si="0"/>
        <v>3617</v>
      </c>
      <c r="H8" s="44">
        <f t="shared" si="0"/>
        <v>308</v>
      </c>
      <c r="I8" s="44">
        <f t="shared" si="0"/>
        <v>4616</v>
      </c>
      <c r="J8" s="43">
        <f t="shared" si="0"/>
        <v>4739</v>
      </c>
    </row>
    <row r="9" spans="1:10" ht="12.75">
      <c r="A9" s="17"/>
      <c r="B9" s="77" t="s">
        <v>108</v>
      </c>
      <c r="C9" s="27" t="s">
        <v>138</v>
      </c>
      <c r="D9" s="92">
        <v>1900</v>
      </c>
      <c r="E9" s="92">
        <v>5</v>
      </c>
      <c r="F9" s="128">
        <v>691</v>
      </c>
      <c r="G9" s="129">
        <v>0</v>
      </c>
      <c r="H9" s="128">
        <v>236</v>
      </c>
      <c r="I9" s="69">
        <f>SUM(F9:H9)</f>
        <v>927</v>
      </c>
      <c r="J9" s="93">
        <f aca="true" t="shared" si="1" ref="J9:J76">SUM(I9+E9)</f>
        <v>932</v>
      </c>
    </row>
    <row r="10" spans="1:10" ht="13.5" thickBot="1">
      <c r="A10" s="17"/>
      <c r="B10" s="13" t="s">
        <v>168</v>
      </c>
      <c r="C10" s="6" t="s">
        <v>27</v>
      </c>
      <c r="D10" s="47">
        <v>3809</v>
      </c>
      <c r="E10" s="47">
        <v>118</v>
      </c>
      <c r="F10" s="170"/>
      <c r="G10" s="49">
        <v>3617</v>
      </c>
      <c r="H10" s="48">
        <v>72</v>
      </c>
      <c r="I10" s="50">
        <f>SUM(F10:H10)</f>
        <v>3689</v>
      </c>
      <c r="J10" s="55">
        <f t="shared" si="1"/>
        <v>3807</v>
      </c>
    </row>
    <row r="11" spans="1:10" ht="13.5" thickBot="1">
      <c r="A11" s="20" t="s">
        <v>109</v>
      </c>
      <c r="B11" s="20"/>
      <c r="C11" s="5" t="s">
        <v>110</v>
      </c>
      <c r="D11" s="43">
        <f aca="true" t="shared" si="2" ref="D11:I11">SUM(D12)</f>
        <v>500</v>
      </c>
      <c r="E11" s="43">
        <f t="shared" si="2"/>
        <v>0</v>
      </c>
      <c r="F11" s="44">
        <f t="shared" si="2"/>
        <v>0</v>
      </c>
      <c r="G11" s="44">
        <f t="shared" si="2"/>
        <v>0</v>
      </c>
      <c r="H11" s="43">
        <f t="shared" si="2"/>
        <v>0</v>
      </c>
      <c r="I11" s="44">
        <f t="shared" si="2"/>
        <v>0</v>
      </c>
      <c r="J11" s="45">
        <f t="shared" si="1"/>
        <v>0</v>
      </c>
    </row>
    <row r="12" spans="1:10" ht="13.5" thickBot="1">
      <c r="A12" s="17"/>
      <c r="B12" s="13" t="s">
        <v>111</v>
      </c>
      <c r="C12" s="6" t="s">
        <v>112</v>
      </c>
      <c r="D12" s="47">
        <v>500</v>
      </c>
      <c r="E12" s="47"/>
      <c r="F12" s="48">
        <v>0</v>
      </c>
      <c r="G12" s="49">
        <v>0</v>
      </c>
      <c r="H12" s="48">
        <v>0</v>
      </c>
      <c r="I12" s="52">
        <f>SUM(F12:H12)</f>
        <v>0</v>
      </c>
      <c r="J12" s="51">
        <f t="shared" si="1"/>
        <v>0</v>
      </c>
    </row>
    <row r="13" spans="1:10" ht="13.5" thickBot="1">
      <c r="A13" s="12">
        <v>600</v>
      </c>
      <c r="B13" s="20"/>
      <c r="C13" s="5" t="s">
        <v>31</v>
      </c>
      <c r="D13" s="43">
        <f aca="true" t="shared" si="3" ref="D13:I13">SUM(D14:D17)</f>
        <v>22440727</v>
      </c>
      <c r="E13" s="43">
        <f t="shared" si="3"/>
        <v>1456031</v>
      </c>
      <c r="F13" s="44">
        <f t="shared" si="3"/>
        <v>452501</v>
      </c>
      <c r="G13" s="44">
        <f t="shared" si="3"/>
        <v>507966</v>
      </c>
      <c r="H13" s="43">
        <f t="shared" si="3"/>
        <v>525707</v>
      </c>
      <c r="I13" s="44">
        <f t="shared" si="3"/>
        <v>1486174</v>
      </c>
      <c r="J13" s="45">
        <f t="shared" si="1"/>
        <v>2942205</v>
      </c>
    </row>
    <row r="14" spans="1:10" ht="12.75">
      <c r="A14" s="17"/>
      <c r="B14" s="19">
        <v>60004</v>
      </c>
      <c r="C14" s="7" t="s">
        <v>113</v>
      </c>
      <c r="D14" s="46">
        <v>3315452</v>
      </c>
      <c r="E14" s="46">
        <v>738900</v>
      </c>
      <c r="F14" s="53">
        <v>246300</v>
      </c>
      <c r="G14" s="54">
        <v>246300</v>
      </c>
      <c r="H14" s="53">
        <v>246226</v>
      </c>
      <c r="I14" s="50">
        <f>SUM(F14:H14)</f>
        <v>738826</v>
      </c>
      <c r="J14" s="55">
        <f t="shared" si="1"/>
        <v>1477726</v>
      </c>
    </row>
    <row r="15" spans="1:10" ht="25.5">
      <c r="A15" s="17"/>
      <c r="B15" s="21">
        <v>60015</v>
      </c>
      <c r="C15" s="9" t="s">
        <v>95</v>
      </c>
      <c r="D15" s="56">
        <v>10859763</v>
      </c>
      <c r="E15" s="56">
        <v>418868</v>
      </c>
      <c r="F15" s="57">
        <v>107506</v>
      </c>
      <c r="G15" s="58">
        <v>210168</v>
      </c>
      <c r="H15" s="57">
        <v>157982</v>
      </c>
      <c r="I15" s="50">
        <f>SUM(F15:H15)</f>
        <v>475656</v>
      </c>
      <c r="J15" s="59">
        <f t="shared" si="1"/>
        <v>894524</v>
      </c>
    </row>
    <row r="16" spans="1:10" ht="12.75">
      <c r="A16" s="17"/>
      <c r="B16" s="21">
        <v>60016</v>
      </c>
      <c r="C16" s="9" t="s">
        <v>32</v>
      </c>
      <c r="D16" s="56">
        <v>8253732</v>
      </c>
      <c r="E16" s="56">
        <v>295407</v>
      </c>
      <c r="F16" s="57">
        <v>97743</v>
      </c>
      <c r="G16" s="58">
        <v>50546</v>
      </c>
      <c r="H16" s="57">
        <v>120547</v>
      </c>
      <c r="I16" s="50">
        <f>SUM(F16:H16)</f>
        <v>268836</v>
      </c>
      <c r="J16" s="59">
        <f t="shared" si="1"/>
        <v>564243</v>
      </c>
    </row>
    <row r="17" spans="1:10" ht="27.75" customHeight="1" thickBot="1">
      <c r="A17" s="17"/>
      <c r="B17" s="22">
        <v>60095</v>
      </c>
      <c r="C17" s="8" t="s">
        <v>114</v>
      </c>
      <c r="D17" s="42">
        <v>11780</v>
      </c>
      <c r="E17" s="42">
        <v>2856</v>
      </c>
      <c r="F17" s="60">
        <v>952</v>
      </c>
      <c r="G17" s="61">
        <v>952</v>
      </c>
      <c r="H17" s="60">
        <v>952</v>
      </c>
      <c r="I17" s="50">
        <f>SUM(F17:H17)</f>
        <v>2856</v>
      </c>
      <c r="J17" s="62">
        <f t="shared" si="1"/>
        <v>5712</v>
      </c>
    </row>
    <row r="18" spans="1:10" ht="13.5" thickBot="1">
      <c r="A18" s="12">
        <v>630</v>
      </c>
      <c r="B18" s="20"/>
      <c r="C18" s="5" t="s">
        <v>115</v>
      </c>
      <c r="D18" s="43">
        <f aca="true" t="shared" si="4" ref="D18:I18">SUM(D19)</f>
        <v>548000</v>
      </c>
      <c r="E18" s="43">
        <f t="shared" si="4"/>
        <v>0</v>
      </c>
      <c r="F18" s="44">
        <f t="shared" si="4"/>
        <v>0</v>
      </c>
      <c r="G18" s="44">
        <f t="shared" si="4"/>
        <v>0</v>
      </c>
      <c r="H18" s="43">
        <f t="shared" si="4"/>
        <v>0</v>
      </c>
      <c r="I18" s="44">
        <f t="shared" si="4"/>
        <v>0</v>
      </c>
      <c r="J18" s="45">
        <f t="shared" si="1"/>
        <v>0</v>
      </c>
    </row>
    <row r="19" spans="1:10" ht="26.25" customHeight="1" thickBot="1">
      <c r="A19" s="17"/>
      <c r="B19" s="13">
        <v>63003</v>
      </c>
      <c r="C19" s="6" t="s">
        <v>116</v>
      </c>
      <c r="D19" s="47">
        <v>548000</v>
      </c>
      <c r="E19" s="47"/>
      <c r="F19" s="48">
        <v>0</v>
      </c>
      <c r="G19" s="49">
        <v>0</v>
      </c>
      <c r="H19" s="48">
        <v>0</v>
      </c>
      <c r="I19" s="52">
        <f>SUM(F19:H19)</f>
        <v>0</v>
      </c>
      <c r="J19" s="51">
        <f t="shared" si="1"/>
        <v>0</v>
      </c>
    </row>
    <row r="20" spans="1:10" ht="13.5" thickBot="1">
      <c r="A20" s="12">
        <v>700</v>
      </c>
      <c r="B20" s="20"/>
      <c r="C20" s="5" t="s">
        <v>33</v>
      </c>
      <c r="D20" s="43">
        <f aca="true" t="shared" si="5" ref="D20:I20">SUM(D21:D23)</f>
        <v>6243574</v>
      </c>
      <c r="E20" s="43">
        <f t="shared" si="5"/>
        <v>508111</v>
      </c>
      <c r="F20" s="44">
        <f t="shared" si="5"/>
        <v>207081</v>
      </c>
      <c r="G20" s="44">
        <f t="shared" si="5"/>
        <v>284574</v>
      </c>
      <c r="H20" s="43">
        <f t="shared" si="5"/>
        <v>485727</v>
      </c>
      <c r="I20" s="44">
        <f t="shared" si="5"/>
        <v>977382</v>
      </c>
      <c r="J20" s="45">
        <f t="shared" si="1"/>
        <v>1485493</v>
      </c>
    </row>
    <row r="21" spans="1:10" ht="25.5">
      <c r="A21" s="17"/>
      <c r="B21" s="19">
        <v>70004</v>
      </c>
      <c r="C21" s="7" t="s">
        <v>148</v>
      </c>
      <c r="D21" s="46">
        <v>1425500</v>
      </c>
      <c r="E21" s="46">
        <v>200000</v>
      </c>
      <c r="F21" s="53">
        <v>0</v>
      </c>
      <c r="G21" s="54">
        <v>112391</v>
      </c>
      <c r="H21" s="53">
        <v>100000</v>
      </c>
      <c r="I21" s="50">
        <f>SUM(F21:H21)</f>
        <v>212391</v>
      </c>
      <c r="J21" s="55">
        <f t="shared" si="1"/>
        <v>412391</v>
      </c>
    </row>
    <row r="22" spans="1:10" ht="26.25" customHeight="1">
      <c r="A22" s="17"/>
      <c r="B22" s="21">
        <v>70005</v>
      </c>
      <c r="C22" s="9" t="s">
        <v>34</v>
      </c>
      <c r="D22" s="56">
        <v>1101764</v>
      </c>
      <c r="E22" s="56">
        <v>70862</v>
      </c>
      <c r="F22" s="57">
        <v>57162</v>
      </c>
      <c r="G22" s="58">
        <v>43387</v>
      </c>
      <c r="H22" s="57">
        <v>111662</v>
      </c>
      <c r="I22" s="50">
        <f>SUM(F22:H22)</f>
        <v>212211</v>
      </c>
      <c r="J22" s="59">
        <f t="shared" si="1"/>
        <v>283073</v>
      </c>
    </row>
    <row r="23" spans="1:10" ht="13.5" thickBot="1">
      <c r="A23" s="17"/>
      <c r="B23" s="22">
        <v>70095</v>
      </c>
      <c r="C23" s="8" t="s">
        <v>27</v>
      </c>
      <c r="D23" s="42">
        <v>3716310</v>
      </c>
      <c r="E23" s="42">
        <v>237249</v>
      </c>
      <c r="F23" s="60">
        <v>149919</v>
      </c>
      <c r="G23" s="61">
        <v>128796</v>
      </c>
      <c r="H23" s="60">
        <v>274065</v>
      </c>
      <c r="I23" s="50">
        <f>SUM(F23:H23)</f>
        <v>552780</v>
      </c>
      <c r="J23" s="62">
        <f t="shared" si="1"/>
        <v>790029</v>
      </c>
    </row>
    <row r="24" spans="1:10" ht="13.5" thickBot="1">
      <c r="A24" s="12">
        <v>710</v>
      </c>
      <c r="B24" s="20"/>
      <c r="C24" s="5" t="s">
        <v>35</v>
      </c>
      <c r="D24" s="43">
        <f>SUM(D25:D29)</f>
        <v>756550</v>
      </c>
      <c r="E24" s="43">
        <f aca="true" t="shared" si="6" ref="E24:J24">SUM(E25:E29)</f>
        <v>122605</v>
      </c>
      <c r="F24" s="43">
        <f t="shared" si="6"/>
        <v>33748</v>
      </c>
      <c r="G24" s="43">
        <f t="shared" si="6"/>
        <v>48937</v>
      </c>
      <c r="H24" s="43">
        <f t="shared" si="6"/>
        <v>32501</v>
      </c>
      <c r="I24" s="43">
        <f t="shared" si="6"/>
        <v>115186</v>
      </c>
      <c r="J24" s="43">
        <f t="shared" si="6"/>
        <v>237791</v>
      </c>
    </row>
    <row r="25" spans="1:10" ht="26.25" customHeight="1">
      <c r="A25" s="17"/>
      <c r="B25" s="19">
        <v>71004</v>
      </c>
      <c r="C25" s="7" t="s">
        <v>103</v>
      </c>
      <c r="D25" s="46">
        <v>330000</v>
      </c>
      <c r="E25" s="46">
        <v>6442</v>
      </c>
      <c r="F25" s="53">
        <v>0</v>
      </c>
      <c r="G25" s="54">
        <v>15348</v>
      </c>
      <c r="H25" s="53">
        <v>228</v>
      </c>
      <c r="I25" s="50">
        <f>SUM(F25:H25)</f>
        <v>15576</v>
      </c>
      <c r="J25" s="55">
        <f t="shared" si="1"/>
        <v>22018</v>
      </c>
    </row>
    <row r="26" spans="1:10" ht="25.5" customHeight="1">
      <c r="A26" s="17"/>
      <c r="B26" s="21">
        <v>71013</v>
      </c>
      <c r="C26" s="9" t="s">
        <v>36</v>
      </c>
      <c r="D26" s="56">
        <v>85000</v>
      </c>
      <c r="E26" s="56"/>
      <c r="F26" s="57">
        <v>0</v>
      </c>
      <c r="G26" s="58">
        <v>0</v>
      </c>
      <c r="H26" s="57">
        <v>0</v>
      </c>
      <c r="I26" s="50">
        <f>SUM(F26:H26)</f>
        <v>0</v>
      </c>
      <c r="J26" s="59">
        <f t="shared" si="1"/>
        <v>0</v>
      </c>
    </row>
    <row r="27" spans="1:10" ht="27" customHeight="1">
      <c r="A27" s="17"/>
      <c r="B27" s="21">
        <v>71014</v>
      </c>
      <c r="C27" s="9" t="s">
        <v>37</v>
      </c>
      <c r="D27" s="56">
        <v>139050</v>
      </c>
      <c r="E27" s="56">
        <v>53760</v>
      </c>
      <c r="F27" s="57">
        <v>18774</v>
      </c>
      <c r="G27" s="58">
        <v>17920</v>
      </c>
      <c r="H27" s="57">
        <v>17920</v>
      </c>
      <c r="I27" s="50">
        <f>SUM(F27:H27)</f>
        <v>54614</v>
      </c>
      <c r="J27" s="59">
        <f t="shared" si="1"/>
        <v>108374</v>
      </c>
    </row>
    <row r="28" spans="1:11" ht="14.25" customHeight="1">
      <c r="A28" s="17"/>
      <c r="B28" s="21">
        <v>71015</v>
      </c>
      <c r="C28" s="9" t="s">
        <v>38</v>
      </c>
      <c r="D28" s="56">
        <v>197000</v>
      </c>
      <c r="E28" s="56">
        <v>62403</v>
      </c>
      <c r="F28" s="57">
        <v>14974</v>
      </c>
      <c r="G28" s="58">
        <v>15669</v>
      </c>
      <c r="H28" s="57">
        <v>14353</v>
      </c>
      <c r="I28" s="63">
        <f>SUM(F28:H28)</f>
        <v>44996</v>
      </c>
      <c r="J28" s="59">
        <f t="shared" si="1"/>
        <v>107399</v>
      </c>
      <c r="K28" s="127"/>
    </row>
    <row r="29" spans="1:11" ht="14.25" customHeight="1" thickBot="1">
      <c r="A29" s="17"/>
      <c r="B29" s="13" t="s">
        <v>164</v>
      </c>
      <c r="C29" s="6" t="s">
        <v>165</v>
      </c>
      <c r="D29" s="47">
        <v>5500</v>
      </c>
      <c r="E29" s="47"/>
      <c r="F29" s="169">
        <v>0</v>
      </c>
      <c r="G29" s="49"/>
      <c r="H29" s="48"/>
      <c r="I29" s="52">
        <f>SUM(F29:H29)</f>
        <v>0</v>
      </c>
      <c r="J29" s="51">
        <f t="shared" si="1"/>
        <v>0</v>
      </c>
      <c r="K29" s="127"/>
    </row>
    <row r="30" spans="1:10" ht="13.5" thickBot="1">
      <c r="A30" s="12">
        <v>750</v>
      </c>
      <c r="B30" s="20"/>
      <c r="C30" s="5" t="s">
        <v>39</v>
      </c>
      <c r="D30" s="43">
        <f aca="true" t="shared" si="7" ref="D30:I30">SUM(D31:D38)</f>
        <v>14779152</v>
      </c>
      <c r="E30" s="43">
        <f t="shared" si="7"/>
        <v>3254262</v>
      </c>
      <c r="F30" s="44">
        <f t="shared" si="7"/>
        <v>954337</v>
      </c>
      <c r="G30" s="44">
        <f t="shared" si="7"/>
        <v>1160414</v>
      </c>
      <c r="H30" s="43">
        <f t="shared" si="7"/>
        <v>1057062</v>
      </c>
      <c r="I30" s="44">
        <f t="shared" si="7"/>
        <v>3171813</v>
      </c>
      <c r="J30" s="45">
        <f>SUM(I30+E30)</f>
        <v>6426075</v>
      </c>
    </row>
    <row r="31" spans="1:10" ht="12.75">
      <c r="A31" s="17"/>
      <c r="B31" s="19">
        <v>75011</v>
      </c>
      <c r="C31" s="7" t="s">
        <v>40</v>
      </c>
      <c r="D31" s="46">
        <v>908852</v>
      </c>
      <c r="E31" s="46">
        <v>231392</v>
      </c>
      <c r="F31" s="53">
        <v>61524</v>
      </c>
      <c r="G31" s="54">
        <v>77799</v>
      </c>
      <c r="H31" s="53">
        <v>57194</v>
      </c>
      <c r="I31" s="50">
        <f aca="true" t="shared" si="8" ref="I31:I38">SUM(F31:H31)</f>
        <v>196517</v>
      </c>
      <c r="J31" s="55">
        <f t="shared" si="1"/>
        <v>427909</v>
      </c>
    </row>
    <row r="32" spans="1:10" ht="12.75">
      <c r="A32" s="17"/>
      <c r="B32" s="21">
        <v>75020</v>
      </c>
      <c r="C32" s="9" t="s">
        <v>41</v>
      </c>
      <c r="D32" s="56">
        <v>2620258</v>
      </c>
      <c r="E32" s="56">
        <v>696992</v>
      </c>
      <c r="F32" s="53">
        <v>214094</v>
      </c>
      <c r="G32" s="54">
        <v>266087</v>
      </c>
      <c r="H32" s="53">
        <v>164696</v>
      </c>
      <c r="I32" s="50">
        <f t="shared" si="8"/>
        <v>644877</v>
      </c>
      <c r="J32" s="59">
        <f t="shared" si="1"/>
        <v>1341869</v>
      </c>
    </row>
    <row r="33" spans="1:10" ht="25.5">
      <c r="A33" s="17"/>
      <c r="B33" s="21">
        <v>75022</v>
      </c>
      <c r="C33" s="9" t="s">
        <v>4</v>
      </c>
      <c r="D33" s="56">
        <v>293676</v>
      </c>
      <c r="E33" s="56">
        <v>48311</v>
      </c>
      <c r="F33" s="53">
        <v>21703</v>
      </c>
      <c r="G33" s="54">
        <v>24818</v>
      </c>
      <c r="H33" s="53">
        <v>21318</v>
      </c>
      <c r="I33" s="50">
        <f t="shared" si="8"/>
        <v>67839</v>
      </c>
      <c r="J33" s="59">
        <f t="shared" si="1"/>
        <v>116150</v>
      </c>
    </row>
    <row r="34" spans="1:10" ht="25.5">
      <c r="A34" s="17"/>
      <c r="B34" s="21">
        <v>75023</v>
      </c>
      <c r="C34" s="9" t="s">
        <v>75</v>
      </c>
      <c r="D34" s="56">
        <v>10132426</v>
      </c>
      <c r="E34" s="56">
        <v>2245370</v>
      </c>
      <c r="F34" s="53">
        <v>578894</v>
      </c>
      <c r="G34" s="54">
        <v>723404</v>
      </c>
      <c r="H34" s="53">
        <v>599970</v>
      </c>
      <c r="I34" s="50">
        <f t="shared" si="8"/>
        <v>1902268</v>
      </c>
      <c r="J34" s="59">
        <f t="shared" si="1"/>
        <v>4147638</v>
      </c>
    </row>
    <row r="35" spans="1:10" ht="12.75">
      <c r="A35" s="17"/>
      <c r="B35" s="21">
        <v>75045</v>
      </c>
      <c r="C35" s="9" t="s">
        <v>42</v>
      </c>
      <c r="D35" s="56">
        <v>25000</v>
      </c>
      <c r="E35" s="56">
        <v>350</v>
      </c>
      <c r="F35" s="53">
        <v>19923</v>
      </c>
      <c r="G35" s="54">
        <v>410</v>
      </c>
      <c r="H35" s="53">
        <v>0</v>
      </c>
      <c r="I35" s="50">
        <f t="shared" si="8"/>
        <v>20333</v>
      </c>
      <c r="J35" s="59">
        <f t="shared" si="1"/>
        <v>20683</v>
      </c>
    </row>
    <row r="36" spans="1:10" ht="76.5">
      <c r="A36" s="17"/>
      <c r="B36" s="22" t="s">
        <v>193</v>
      </c>
      <c r="C36" s="202" t="s">
        <v>192</v>
      </c>
      <c r="D36" s="42">
        <v>57146</v>
      </c>
      <c r="E36" s="42"/>
      <c r="F36" s="53"/>
      <c r="G36" s="54">
        <v>50880</v>
      </c>
      <c r="H36" s="53">
        <v>1540</v>
      </c>
      <c r="I36" s="50">
        <f t="shared" si="8"/>
        <v>52420</v>
      </c>
      <c r="J36" s="59">
        <f t="shared" si="1"/>
        <v>52420</v>
      </c>
    </row>
    <row r="37" spans="1:10" ht="25.5">
      <c r="A37" s="17"/>
      <c r="B37" s="22" t="s">
        <v>154</v>
      </c>
      <c r="C37" s="8" t="s">
        <v>155</v>
      </c>
      <c r="D37" s="42">
        <v>668754</v>
      </c>
      <c r="E37" s="42">
        <v>20234</v>
      </c>
      <c r="F37" s="53">
        <v>55543</v>
      </c>
      <c r="G37" s="54">
        <v>15055</v>
      </c>
      <c r="H37" s="53">
        <v>207020</v>
      </c>
      <c r="I37" s="50">
        <f t="shared" si="8"/>
        <v>277618</v>
      </c>
      <c r="J37" s="59">
        <f t="shared" si="1"/>
        <v>297852</v>
      </c>
    </row>
    <row r="38" spans="1:10" ht="13.5" thickBot="1">
      <c r="A38" s="17"/>
      <c r="B38" s="22">
        <v>75095</v>
      </c>
      <c r="C38" s="8" t="s">
        <v>27</v>
      </c>
      <c r="D38" s="42">
        <v>73040</v>
      </c>
      <c r="E38" s="42">
        <v>11613</v>
      </c>
      <c r="F38" s="53">
        <v>2656</v>
      </c>
      <c r="G38" s="54">
        <v>1961</v>
      </c>
      <c r="H38" s="53">
        <v>5324</v>
      </c>
      <c r="I38" s="50">
        <f t="shared" si="8"/>
        <v>9941</v>
      </c>
      <c r="J38" s="62">
        <f t="shared" si="1"/>
        <v>21554</v>
      </c>
    </row>
    <row r="39" spans="1:10" ht="51.75" thickBot="1">
      <c r="A39" s="12">
        <v>751</v>
      </c>
      <c r="B39" s="20"/>
      <c r="C39" s="5" t="s">
        <v>117</v>
      </c>
      <c r="D39" s="43">
        <f>SUM(D40:D41)</f>
        <v>76087</v>
      </c>
      <c r="E39" s="43">
        <f aca="true" t="shared" si="9" ref="E39:J39">SUM(E40:E41)</f>
        <v>1969</v>
      </c>
      <c r="F39" s="43">
        <f t="shared" si="9"/>
        <v>0</v>
      </c>
      <c r="G39" s="43">
        <f t="shared" si="9"/>
        <v>61021</v>
      </c>
      <c r="H39" s="43">
        <f t="shared" si="9"/>
        <v>6091</v>
      </c>
      <c r="I39" s="43">
        <f t="shared" si="9"/>
        <v>67112</v>
      </c>
      <c r="J39" s="43">
        <f t="shared" si="9"/>
        <v>69081</v>
      </c>
    </row>
    <row r="40" spans="1:10" ht="39.75" customHeight="1">
      <c r="A40" s="17"/>
      <c r="B40" s="13">
        <v>75101</v>
      </c>
      <c r="C40" s="6" t="s">
        <v>118</v>
      </c>
      <c r="D40" s="47">
        <v>7882</v>
      </c>
      <c r="E40" s="47">
        <v>1969</v>
      </c>
      <c r="F40" s="128">
        <v>0</v>
      </c>
      <c r="G40" s="49">
        <v>0</v>
      </c>
      <c r="H40" s="48">
        <v>1971</v>
      </c>
      <c r="I40" s="93">
        <f>SUM(F40:H40)</f>
        <v>1971</v>
      </c>
      <c r="J40" s="93">
        <f t="shared" si="1"/>
        <v>3940</v>
      </c>
    </row>
    <row r="41" spans="1:10" ht="78.75" customHeight="1" thickBot="1">
      <c r="A41" s="17"/>
      <c r="B41" s="21" t="s">
        <v>166</v>
      </c>
      <c r="C41" s="9" t="s">
        <v>167</v>
      </c>
      <c r="D41" s="56">
        <v>68205</v>
      </c>
      <c r="E41" s="56"/>
      <c r="F41" s="170"/>
      <c r="G41" s="58">
        <v>61021</v>
      </c>
      <c r="H41" s="57">
        <v>4120</v>
      </c>
      <c r="I41" s="52">
        <f>SUM(F41:H41)</f>
        <v>65141</v>
      </c>
      <c r="J41" s="51">
        <f t="shared" si="1"/>
        <v>65141</v>
      </c>
    </row>
    <row r="42" spans="1:10" ht="26.25" thickBot="1">
      <c r="A42" s="12">
        <v>754</v>
      </c>
      <c r="B42" s="20"/>
      <c r="C42" s="5" t="s">
        <v>44</v>
      </c>
      <c r="D42" s="43">
        <f aca="true" t="shared" si="10" ref="D42:I42">SUM(D43:D46)</f>
        <v>4532000</v>
      </c>
      <c r="E42" s="43">
        <f t="shared" si="10"/>
        <v>1102992</v>
      </c>
      <c r="F42" s="44">
        <f t="shared" si="10"/>
        <v>510647</v>
      </c>
      <c r="G42" s="44">
        <f t="shared" si="10"/>
        <v>331800</v>
      </c>
      <c r="H42" s="43">
        <f t="shared" si="10"/>
        <v>318322</v>
      </c>
      <c r="I42" s="44">
        <f t="shared" si="10"/>
        <v>1160769</v>
      </c>
      <c r="J42" s="45">
        <f t="shared" si="1"/>
        <v>2263761</v>
      </c>
    </row>
    <row r="43" spans="1:11" ht="25.5">
      <c r="A43" s="14"/>
      <c r="B43" s="19">
        <v>75411</v>
      </c>
      <c r="C43" s="7" t="s">
        <v>45</v>
      </c>
      <c r="D43" s="46">
        <v>4254300</v>
      </c>
      <c r="E43" s="46">
        <v>1074419</v>
      </c>
      <c r="F43" s="53">
        <v>482023</v>
      </c>
      <c r="G43" s="54">
        <v>319955</v>
      </c>
      <c r="H43" s="53">
        <v>302429</v>
      </c>
      <c r="I43" s="50">
        <f>SUM(F43:H43)</f>
        <v>1104407</v>
      </c>
      <c r="J43" s="55">
        <f t="shared" si="1"/>
        <v>2178826</v>
      </c>
      <c r="K43" s="127"/>
    </row>
    <row r="44" spans="1:10" ht="13.5" thickBot="1">
      <c r="A44" s="30"/>
      <c r="B44" s="28">
        <v>75414</v>
      </c>
      <c r="C44" s="29" t="s">
        <v>119</v>
      </c>
      <c r="D44" s="64">
        <v>23900</v>
      </c>
      <c r="E44" s="64">
        <v>2406</v>
      </c>
      <c r="F44" s="53">
        <v>838</v>
      </c>
      <c r="G44" s="54">
        <v>848</v>
      </c>
      <c r="H44" s="53">
        <v>4179</v>
      </c>
      <c r="I44" s="104">
        <f>SUM(F44:H44)</f>
        <v>5865</v>
      </c>
      <c r="J44" s="94">
        <f t="shared" si="1"/>
        <v>8271</v>
      </c>
    </row>
    <row r="45" spans="1:10" ht="12.75">
      <c r="A45" s="40"/>
      <c r="B45" s="77">
        <v>75416</v>
      </c>
      <c r="C45" s="27" t="s">
        <v>46</v>
      </c>
      <c r="D45" s="92">
        <v>33800</v>
      </c>
      <c r="E45" s="92">
        <v>11287</v>
      </c>
      <c r="F45" s="53">
        <v>4321</v>
      </c>
      <c r="G45" s="54">
        <v>1219</v>
      </c>
      <c r="H45" s="53">
        <v>1936</v>
      </c>
      <c r="I45" s="69">
        <f>SUM(F45:H45)</f>
        <v>7476</v>
      </c>
      <c r="J45" s="93">
        <f t="shared" si="1"/>
        <v>18763</v>
      </c>
    </row>
    <row r="46" spans="1:10" ht="13.5" thickBot="1">
      <c r="A46" s="39"/>
      <c r="B46" s="28">
        <v>75495</v>
      </c>
      <c r="C46" s="29" t="s">
        <v>27</v>
      </c>
      <c r="D46" s="64">
        <v>220000</v>
      </c>
      <c r="E46" s="42">
        <v>14880</v>
      </c>
      <c r="F46" s="53">
        <v>23465</v>
      </c>
      <c r="G46" s="54">
        <v>9778</v>
      </c>
      <c r="H46" s="53">
        <v>9778</v>
      </c>
      <c r="I46" s="50">
        <f>SUM(F46:H46)</f>
        <v>43021</v>
      </c>
      <c r="J46" s="62">
        <f t="shared" si="1"/>
        <v>57901</v>
      </c>
    </row>
    <row r="47" spans="1:10" ht="13.5" thickBot="1">
      <c r="A47" s="12">
        <v>757</v>
      </c>
      <c r="B47" s="20"/>
      <c r="C47" s="5" t="s">
        <v>156</v>
      </c>
      <c r="D47" s="43">
        <f aca="true" t="shared" si="11" ref="D47:I47">SUM(D48)</f>
        <v>916199</v>
      </c>
      <c r="E47" s="43">
        <f t="shared" si="11"/>
        <v>151178</v>
      </c>
      <c r="F47" s="43">
        <f t="shared" si="11"/>
        <v>2849</v>
      </c>
      <c r="G47" s="43">
        <f t="shared" si="11"/>
        <v>2783</v>
      </c>
      <c r="H47" s="43">
        <f t="shared" si="11"/>
        <v>130946</v>
      </c>
      <c r="I47" s="44">
        <f t="shared" si="11"/>
        <v>136578</v>
      </c>
      <c r="J47" s="45">
        <f t="shared" si="1"/>
        <v>287756</v>
      </c>
    </row>
    <row r="48" spans="1:10" ht="52.5" customHeight="1" thickBot="1">
      <c r="A48" s="17"/>
      <c r="B48" s="13" t="s">
        <v>157</v>
      </c>
      <c r="C48" s="6" t="s">
        <v>158</v>
      </c>
      <c r="D48" s="47">
        <v>916199</v>
      </c>
      <c r="E48" s="47">
        <v>151178</v>
      </c>
      <c r="F48" s="48">
        <v>2849</v>
      </c>
      <c r="G48" s="49">
        <v>2783</v>
      </c>
      <c r="H48" s="48">
        <v>130946</v>
      </c>
      <c r="I48" s="52">
        <f>SUM(F48:H48)</f>
        <v>136578</v>
      </c>
      <c r="J48" s="51">
        <f t="shared" si="1"/>
        <v>287756</v>
      </c>
    </row>
    <row r="49" spans="1:10" ht="13.5" thickBot="1">
      <c r="A49" s="12">
        <v>758</v>
      </c>
      <c r="B49" s="20"/>
      <c r="C49" s="5" t="s">
        <v>51</v>
      </c>
      <c r="D49" s="43">
        <f aca="true" t="shared" si="12" ref="D49:I49">SUM(D50)</f>
        <v>869395</v>
      </c>
      <c r="E49" s="43">
        <f t="shared" si="12"/>
        <v>0</v>
      </c>
      <c r="F49" s="44">
        <f t="shared" si="12"/>
        <v>0</v>
      </c>
      <c r="G49" s="44">
        <f t="shared" si="12"/>
        <v>0</v>
      </c>
      <c r="H49" s="43">
        <f t="shared" si="12"/>
        <v>0</v>
      </c>
      <c r="I49" s="44">
        <f t="shared" si="12"/>
        <v>0</v>
      </c>
      <c r="J49" s="45">
        <f t="shared" si="1"/>
        <v>0</v>
      </c>
    </row>
    <row r="50" spans="1:10" ht="13.5" thickBot="1">
      <c r="A50" s="17"/>
      <c r="B50" s="13">
        <v>75818</v>
      </c>
      <c r="C50" s="6" t="s">
        <v>120</v>
      </c>
      <c r="D50" s="47">
        <v>869395</v>
      </c>
      <c r="E50" s="47"/>
      <c r="F50" s="48">
        <v>0</v>
      </c>
      <c r="G50" s="49">
        <v>0</v>
      </c>
      <c r="H50" s="48">
        <v>0</v>
      </c>
      <c r="I50" s="52">
        <f>SUM(F50:H50)</f>
        <v>0</v>
      </c>
      <c r="J50" s="51">
        <f t="shared" si="1"/>
        <v>0</v>
      </c>
    </row>
    <row r="51" spans="1:10" ht="13.5" thickBot="1">
      <c r="A51" s="12">
        <v>801</v>
      </c>
      <c r="B51" s="20"/>
      <c r="C51" s="5" t="s">
        <v>52</v>
      </c>
      <c r="D51" s="43">
        <f aca="true" t="shared" si="13" ref="D51:I51">SUM(D52:D64)</f>
        <v>69812832</v>
      </c>
      <c r="E51" s="43">
        <f t="shared" si="13"/>
        <v>24009300</v>
      </c>
      <c r="F51" s="44">
        <f>SUM(F52:F64)</f>
        <v>5169075</v>
      </c>
      <c r="G51" s="44">
        <f t="shared" si="13"/>
        <v>5700397</v>
      </c>
      <c r="H51" s="43">
        <f t="shared" si="13"/>
        <v>5926200</v>
      </c>
      <c r="I51" s="44">
        <f t="shared" si="13"/>
        <v>16795672</v>
      </c>
      <c r="J51" s="45">
        <f t="shared" si="1"/>
        <v>40804972</v>
      </c>
    </row>
    <row r="52" spans="1:10" ht="12.75">
      <c r="A52" s="17"/>
      <c r="B52" s="19">
        <v>80101</v>
      </c>
      <c r="C52" s="7" t="s">
        <v>53</v>
      </c>
      <c r="D52" s="46">
        <v>17453806</v>
      </c>
      <c r="E52" s="46">
        <v>6095265</v>
      </c>
      <c r="F52" s="51">
        <v>1253453</v>
      </c>
      <c r="G52" s="54">
        <v>1376847</v>
      </c>
      <c r="H52" s="53">
        <v>1728587</v>
      </c>
      <c r="I52" s="50">
        <f aca="true" t="shared" si="14" ref="I52:I64">SUM(F52:H52)</f>
        <v>4358887</v>
      </c>
      <c r="J52" s="55">
        <f t="shared" si="1"/>
        <v>10454152</v>
      </c>
    </row>
    <row r="53" spans="1:10" ht="12.75">
      <c r="A53" s="17"/>
      <c r="B53" s="21">
        <v>80102</v>
      </c>
      <c r="C53" s="9" t="s">
        <v>149</v>
      </c>
      <c r="D53" s="56">
        <v>846252</v>
      </c>
      <c r="E53" s="56">
        <v>310715</v>
      </c>
      <c r="F53" s="59">
        <v>62143</v>
      </c>
      <c r="G53" s="58">
        <v>62143</v>
      </c>
      <c r="H53" s="57">
        <v>62143</v>
      </c>
      <c r="I53" s="50">
        <f t="shared" si="14"/>
        <v>186429</v>
      </c>
      <c r="J53" s="59">
        <f t="shared" si="1"/>
        <v>497144</v>
      </c>
    </row>
    <row r="54" spans="1:10" ht="12.75">
      <c r="A54" s="17"/>
      <c r="B54" s="21">
        <v>80104</v>
      </c>
      <c r="C54" s="9" t="s">
        <v>6</v>
      </c>
      <c r="D54" s="56">
        <v>7768096</v>
      </c>
      <c r="E54" s="56">
        <v>2506390</v>
      </c>
      <c r="F54" s="51">
        <v>556586</v>
      </c>
      <c r="G54" s="58">
        <v>556018</v>
      </c>
      <c r="H54" s="57">
        <v>703295</v>
      </c>
      <c r="I54" s="50">
        <f t="shared" si="14"/>
        <v>1815899</v>
      </c>
      <c r="J54" s="59">
        <f t="shared" si="1"/>
        <v>4322289</v>
      </c>
    </row>
    <row r="55" spans="1:10" ht="12.75">
      <c r="A55" s="17"/>
      <c r="B55" s="21">
        <v>80110</v>
      </c>
      <c r="C55" s="9" t="s">
        <v>54</v>
      </c>
      <c r="D55" s="56">
        <v>11812483</v>
      </c>
      <c r="E55" s="56">
        <v>4051854</v>
      </c>
      <c r="F55" s="59">
        <v>983576</v>
      </c>
      <c r="G55" s="58">
        <v>945157</v>
      </c>
      <c r="H55" s="57">
        <v>1068450</v>
      </c>
      <c r="I55" s="50">
        <f t="shared" si="14"/>
        <v>2997183</v>
      </c>
      <c r="J55" s="59">
        <f t="shared" si="1"/>
        <v>7049037</v>
      </c>
    </row>
    <row r="56" spans="1:10" ht="12.75">
      <c r="A56" s="17"/>
      <c r="B56" s="21">
        <v>80111</v>
      </c>
      <c r="C56" s="9" t="s">
        <v>121</v>
      </c>
      <c r="D56" s="56">
        <v>570004</v>
      </c>
      <c r="E56" s="56">
        <v>213735</v>
      </c>
      <c r="F56" s="59">
        <v>42747</v>
      </c>
      <c r="G56" s="58">
        <v>42747</v>
      </c>
      <c r="H56" s="57">
        <v>42747</v>
      </c>
      <c r="I56" s="50">
        <f t="shared" si="14"/>
        <v>128241</v>
      </c>
      <c r="J56" s="59">
        <f t="shared" si="1"/>
        <v>341976</v>
      </c>
    </row>
    <row r="57" spans="1:10" ht="12.75">
      <c r="A57" s="17"/>
      <c r="B57" s="21" t="s">
        <v>135</v>
      </c>
      <c r="C57" s="9" t="s">
        <v>136</v>
      </c>
      <c r="D57" s="56">
        <v>11308</v>
      </c>
      <c r="E57" s="56">
        <v>478</v>
      </c>
      <c r="F57" s="57">
        <v>241</v>
      </c>
      <c r="G57" s="58">
        <v>135</v>
      </c>
      <c r="H57" s="57">
        <v>237</v>
      </c>
      <c r="I57" s="50">
        <f t="shared" si="14"/>
        <v>613</v>
      </c>
      <c r="J57" s="59">
        <f t="shared" si="1"/>
        <v>1091</v>
      </c>
    </row>
    <row r="58" spans="1:10" ht="12.75">
      <c r="A58" s="17"/>
      <c r="B58" s="21">
        <v>80120</v>
      </c>
      <c r="C58" s="9" t="s">
        <v>150</v>
      </c>
      <c r="D58" s="56">
        <v>12537083</v>
      </c>
      <c r="E58" s="56">
        <v>4531939</v>
      </c>
      <c r="F58" s="51">
        <v>932920</v>
      </c>
      <c r="G58" s="58">
        <v>931973</v>
      </c>
      <c r="H58" s="57">
        <v>935968</v>
      </c>
      <c r="I58" s="50">
        <f t="shared" si="14"/>
        <v>2800861</v>
      </c>
      <c r="J58" s="59">
        <f t="shared" si="1"/>
        <v>7332800</v>
      </c>
    </row>
    <row r="59" spans="1:10" ht="12.75">
      <c r="A59" s="17"/>
      <c r="B59" s="21" t="s">
        <v>140</v>
      </c>
      <c r="C59" s="9" t="s">
        <v>88</v>
      </c>
      <c r="D59" s="56">
        <v>1501594</v>
      </c>
      <c r="E59" s="56">
        <v>550103</v>
      </c>
      <c r="F59" s="59">
        <v>113925</v>
      </c>
      <c r="G59" s="58">
        <v>116091</v>
      </c>
      <c r="H59" s="57">
        <v>116091</v>
      </c>
      <c r="I59" s="50">
        <f t="shared" si="14"/>
        <v>346107</v>
      </c>
      <c r="J59" s="59">
        <f t="shared" si="1"/>
        <v>896210</v>
      </c>
    </row>
    <row r="60" spans="1:10" ht="12.75">
      <c r="A60" s="17"/>
      <c r="B60" s="21">
        <v>80130</v>
      </c>
      <c r="C60" s="9" t="s">
        <v>84</v>
      </c>
      <c r="D60" s="56">
        <v>14796629</v>
      </c>
      <c r="E60" s="56">
        <v>5175761</v>
      </c>
      <c r="F60" s="51">
        <v>1098747</v>
      </c>
      <c r="G60" s="58">
        <v>1101825</v>
      </c>
      <c r="H60" s="57">
        <v>1115943</v>
      </c>
      <c r="I60" s="50">
        <f t="shared" si="14"/>
        <v>3316515</v>
      </c>
      <c r="J60" s="59">
        <f t="shared" si="1"/>
        <v>8492276</v>
      </c>
    </row>
    <row r="61" spans="1:10" ht="12.75">
      <c r="A61" s="17"/>
      <c r="B61" s="21">
        <v>80134</v>
      </c>
      <c r="C61" s="9" t="s">
        <v>151</v>
      </c>
      <c r="D61" s="56">
        <v>302375</v>
      </c>
      <c r="E61" s="56">
        <v>111645</v>
      </c>
      <c r="F61" s="59">
        <v>22329</v>
      </c>
      <c r="G61" s="58">
        <v>22329</v>
      </c>
      <c r="H61" s="57">
        <v>22329</v>
      </c>
      <c r="I61" s="50">
        <f t="shared" si="14"/>
        <v>66987</v>
      </c>
      <c r="J61" s="59">
        <f t="shared" si="1"/>
        <v>178632</v>
      </c>
    </row>
    <row r="62" spans="1:13" ht="51">
      <c r="A62" s="17"/>
      <c r="B62" s="21">
        <v>80140</v>
      </c>
      <c r="C62" s="9" t="s">
        <v>3</v>
      </c>
      <c r="D62" s="56">
        <v>1199682</v>
      </c>
      <c r="E62" s="56">
        <v>461415</v>
      </c>
      <c r="F62" s="59">
        <v>92283</v>
      </c>
      <c r="G62" s="58">
        <v>92283</v>
      </c>
      <c r="H62" s="57">
        <v>92283</v>
      </c>
      <c r="I62" s="50">
        <f t="shared" si="14"/>
        <v>276849</v>
      </c>
      <c r="J62" s="59">
        <f t="shared" si="1"/>
        <v>738264</v>
      </c>
      <c r="M62" s="127"/>
    </row>
    <row r="63" spans="1:10" ht="25.5" customHeight="1">
      <c r="A63" s="17"/>
      <c r="B63" s="21" t="s">
        <v>141</v>
      </c>
      <c r="C63" s="9" t="s">
        <v>142</v>
      </c>
      <c r="D63" s="56">
        <v>324519</v>
      </c>
      <c r="E63" s="56"/>
      <c r="F63" s="57">
        <v>10125</v>
      </c>
      <c r="G63" s="58">
        <v>0</v>
      </c>
      <c r="H63" s="57">
        <v>35285</v>
      </c>
      <c r="I63" s="50">
        <f t="shared" si="14"/>
        <v>45410</v>
      </c>
      <c r="J63" s="59">
        <f t="shared" si="1"/>
        <v>45410</v>
      </c>
    </row>
    <row r="64" spans="1:10" ht="13.5" thickBot="1">
      <c r="A64" s="17"/>
      <c r="B64" s="22">
        <v>80195</v>
      </c>
      <c r="C64" s="8" t="s">
        <v>27</v>
      </c>
      <c r="D64" s="42">
        <v>689001</v>
      </c>
      <c r="E64" s="42"/>
      <c r="F64" s="60">
        <v>0</v>
      </c>
      <c r="G64" s="61">
        <v>452849</v>
      </c>
      <c r="H64" s="60">
        <v>2842</v>
      </c>
      <c r="I64" s="50">
        <f t="shared" si="14"/>
        <v>455691</v>
      </c>
      <c r="J64" s="62">
        <f t="shared" si="1"/>
        <v>455691</v>
      </c>
    </row>
    <row r="65" spans="1:10" ht="13.5" thickBot="1">
      <c r="A65" s="12">
        <v>803</v>
      </c>
      <c r="B65" s="20"/>
      <c r="C65" s="5" t="s">
        <v>105</v>
      </c>
      <c r="D65" s="65">
        <f aca="true" t="shared" si="15" ref="D65:I65">SUM(D66:D67)</f>
        <v>32330</v>
      </c>
      <c r="E65" s="65">
        <f t="shared" si="15"/>
        <v>16200</v>
      </c>
      <c r="F65" s="66">
        <f t="shared" si="15"/>
        <v>5000</v>
      </c>
      <c r="G65" s="66">
        <f t="shared" si="15"/>
        <v>0</v>
      </c>
      <c r="H65" s="65">
        <f t="shared" si="15"/>
        <v>11098</v>
      </c>
      <c r="I65" s="66">
        <f t="shared" si="15"/>
        <v>16098</v>
      </c>
      <c r="J65" s="45">
        <f t="shared" si="1"/>
        <v>32298</v>
      </c>
    </row>
    <row r="66" spans="1:10" ht="24.75" customHeight="1">
      <c r="A66" s="26"/>
      <c r="B66" s="77" t="s">
        <v>2</v>
      </c>
      <c r="C66" s="27" t="s">
        <v>104</v>
      </c>
      <c r="D66" s="67">
        <v>32330</v>
      </c>
      <c r="E66" s="68">
        <v>16200</v>
      </c>
      <c r="F66" s="53">
        <v>5000</v>
      </c>
      <c r="G66" s="54">
        <v>0</v>
      </c>
      <c r="H66" s="53">
        <v>11098</v>
      </c>
      <c r="I66" s="69">
        <f>SUM(F66:H66)</f>
        <v>16098</v>
      </c>
      <c r="J66" s="55">
        <f t="shared" si="1"/>
        <v>32298</v>
      </c>
    </row>
    <row r="67" spans="1:10" ht="13.5" thickBot="1">
      <c r="A67" s="17"/>
      <c r="B67" s="13" t="s">
        <v>159</v>
      </c>
      <c r="C67" s="6" t="s">
        <v>27</v>
      </c>
      <c r="D67" s="70"/>
      <c r="E67" s="70"/>
      <c r="F67" s="60"/>
      <c r="G67" s="61">
        <v>0</v>
      </c>
      <c r="H67" s="60">
        <v>0</v>
      </c>
      <c r="I67" s="50">
        <f>SUM(F67:H67)</f>
        <v>0</v>
      </c>
      <c r="J67" s="62">
        <f t="shared" si="1"/>
        <v>0</v>
      </c>
    </row>
    <row r="68" spans="1:10" ht="13.5" thickBot="1">
      <c r="A68" s="12">
        <v>851</v>
      </c>
      <c r="B68" s="20"/>
      <c r="C68" s="5" t="s">
        <v>56</v>
      </c>
      <c r="D68" s="43">
        <f aca="true" t="shared" si="16" ref="D68:I68">SUM(D69:D71)</f>
        <v>1062571</v>
      </c>
      <c r="E68" s="43">
        <f t="shared" si="16"/>
        <v>12197</v>
      </c>
      <c r="F68" s="44">
        <f t="shared" si="16"/>
        <v>4822</v>
      </c>
      <c r="G68" s="44">
        <f t="shared" si="16"/>
        <v>14039</v>
      </c>
      <c r="H68" s="43">
        <f t="shared" si="16"/>
        <v>38230</v>
      </c>
      <c r="I68" s="44">
        <f t="shared" si="16"/>
        <v>57091</v>
      </c>
      <c r="J68" s="45">
        <f t="shared" si="1"/>
        <v>69288</v>
      </c>
    </row>
    <row r="69" spans="1:10" ht="13.5" customHeight="1">
      <c r="A69" s="17"/>
      <c r="B69" s="19">
        <v>85154</v>
      </c>
      <c r="C69" s="7" t="s">
        <v>122</v>
      </c>
      <c r="D69" s="46">
        <v>946821</v>
      </c>
      <c r="E69" s="46">
        <v>7585</v>
      </c>
      <c r="F69" s="53">
        <v>2440</v>
      </c>
      <c r="G69" s="54">
        <v>11733</v>
      </c>
      <c r="H69" s="53">
        <v>36000</v>
      </c>
      <c r="I69" s="50">
        <f>SUM(F69:H69)</f>
        <v>50173</v>
      </c>
      <c r="J69" s="55">
        <f t="shared" si="1"/>
        <v>57758</v>
      </c>
    </row>
    <row r="70" spans="1:10" ht="52.5" customHeight="1">
      <c r="A70" s="17"/>
      <c r="B70" s="23">
        <v>85156</v>
      </c>
      <c r="C70" s="9" t="s">
        <v>5</v>
      </c>
      <c r="D70" s="71">
        <v>34000</v>
      </c>
      <c r="E70" s="71">
        <v>4612</v>
      </c>
      <c r="F70" s="57">
        <v>2382</v>
      </c>
      <c r="G70" s="58">
        <v>2306</v>
      </c>
      <c r="H70" s="57">
        <v>2230</v>
      </c>
      <c r="I70" s="50">
        <f>SUM(F70:H70)</f>
        <v>6918</v>
      </c>
      <c r="J70" s="59">
        <f t="shared" si="1"/>
        <v>11530</v>
      </c>
    </row>
    <row r="71" spans="1:10" ht="13.5" thickBot="1">
      <c r="A71" s="17"/>
      <c r="B71" s="22">
        <v>85195</v>
      </c>
      <c r="C71" s="8" t="s">
        <v>27</v>
      </c>
      <c r="D71" s="42">
        <v>81750</v>
      </c>
      <c r="E71" s="42"/>
      <c r="F71" s="60">
        <v>0</v>
      </c>
      <c r="G71" s="61">
        <v>0</v>
      </c>
      <c r="H71" s="60">
        <v>0</v>
      </c>
      <c r="I71" s="50">
        <f>SUM(F71:H71)</f>
        <v>0</v>
      </c>
      <c r="J71" s="62">
        <f t="shared" si="1"/>
        <v>0</v>
      </c>
    </row>
    <row r="72" spans="1:10" ht="13.5" thickBot="1">
      <c r="A72" s="12">
        <v>852</v>
      </c>
      <c r="B72" s="20"/>
      <c r="C72" s="5" t="s">
        <v>7</v>
      </c>
      <c r="D72" s="43">
        <f aca="true" t="shared" si="17" ref="D72:I72">SUM(D73:D87)</f>
        <v>36806727</v>
      </c>
      <c r="E72" s="43">
        <f t="shared" si="17"/>
        <v>7883414</v>
      </c>
      <c r="F72" s="44">
        <f t="shared" si="17"/>
        <v>2599536</v>
      </c>
      <c r="G72" s="44">
        <f t="shared" si="17"/>
        <v>2636128</v>
      </c>
      <c r="H72" s="43">
        <f t="shared" si="17"/>
        <v>2663805.09</v>
      </c>
      <c r="I72" s="44">
        <f t="shared" si="17"/>
        <v>7899469.090000001</v>
      </c>
      <c r="J72" s="45">
        <f t="shared" si="1"/>
        <v>15782883.09</v>
      </c>
    </row>
    <row r="73" spans="1:10" ht="25.5">
      <c r="A73" s="40"/>
      <c r="B73" s="34" t="s">
        <v>8</v>
      </c>
      <c r="C73" s="7" t="s">
        <v>57</v>
      </c>
      <c r="D73" s="46">
        <v>2184877</v>
      </c>
      <c r="E73" s="46">
        <v>442196</v>
      </c>
      <c r="F73" s="53">
        <v>158243</v>
      </c>
      <c r="G73" s="54">
        <v>122038</v>
      </c>
      <c r="H73" s="53">
        <v>162184</v>
      </c>
      <c r="I73" s="50">
        <f aca="true" t="shared" si="18" ref="I73:I87">SUM(F73:H73)</f>
        <v>442465</v>
      </c>
      <c r="J73" s="55">
        <f t="shared" si="1"/>
        <v>884661</v>
      </c>
    </row>
    <row r="74" spans="1:10" ht="12.75">
      <c r="A74" s="17"/>
      <c r="B74" s="33" t="s">
        <v>9</v>
      </c>
      <c r="C74" s="9" t="s">
        <v>58</v>
      </c>
      <c r="D74" s="56">
        <v>2892990</v>
      </c>
      <c r="E74" s="56">
        <v>708049</v>
      </c>
      <c r="F74" s="53">
        <v>204058</v>
      </c>
      <c r="G74" s="54">
        <v>245048</v>
      </c>
      <c r="H74" s="53">
        <v>233303</v>
      </c>
      <c r="I74" s="50">
        <f t="shared" si="18"/>
        <v>682409</v>
      </c>
      <c r="J74" s="59">
        <f t="shared" si="1"/>
        <v>1390458</v>
      </c>
    </row>
    <row r="75" spans="1:10" ht="52.5" customHeight="1">
      <c r="A75" s="17"/>
      <c r="B75" s="33" t="s">
        <v>10</v>
      </c>
      <c r="C75" s="9" t="s">
        <v>21</v>
      </c>
      <c r="D75" s="56">
        <v>819030</v>
      </c>
      <c r="E75" s="56">
        <v>195086</v>
      </c>
      <c r="F75" s="53">
        <v>59042</v>
      </c>
      <c r="G75" s="54">
        <v>64488</v>
      </c>
      <c r="H75" s="53">
        <v>66138</v>
      </c>
      <c r="I75" s="50">
        <f t="shared" si="18"/>
        <v>189668</v>
      </c>
      <c r="J75" s="59">
        <f t="shared" si="1"/>
        <v>384754</v>
      </c>
    </row>
    <row r="76" spans="1:10" ht="12.75">
      <c r="A76" s="17"/>
      <c r="B76" s="33" t="s">
        <v>11</v>
      </c>
      <c r="C76" s="9" t="s">
        <v>123</v>
      </c>
      <c r="D76" s="56">
        <v>843348</v>
      </c>
      <c r="E76" s="56">
        <v>217750</v>
      </c>
      <c r="F76" s="53">
        <v>78876</v>
      </c>
      <c r="G76" s="54">
        <v>76787</v>
      </c>
      <c r="H76" s="53">
        <v>93410</v>
      </c>
      <c r="I76" s="50">
        <f t="shared" si="18"/>
        <v>249073</v>
      </c>
      <c r="J76" s="59">
        <f t="shared" si="1"/>
        <v>466823</v>
      </c>
    </row>
    <row r="77" spans="1:10" ht="53.25" customHeight="1">
      <c r="A77" s="17"/>
      <c r="B77" s="33" t="s">
        <v>145</v>
      </c>
      <c r="C77" s="9" t="s">
        <v>146</v>
      </c>
      <c r="D77" s="56">
        <v>16900000</v>
      </c>
      <c r="E77" s="56">
        <v>3268392</v>
      </c>
      <c r="F77" s="53">
        <v>1091976</v>
      </c>
      <c r="G77" s="54">
        <v>1136422</v>
      </c>
      <c r="H77" s="53">
        <v>1101747</v>
      </c>
      <c r="I77" s="50">
        <f t="shared" si="18"/>
        <v>3330145</v>
      </c>
      <c r="J77" s="59">
        <f aca="true" t="shared" si="19" ref="J77:J119">SUM(I77+E77)</f>
        <v>6598537</v>
      </c>
    </row>
    <row r="78" spans="1:10" ht="75.75" customHeight="1">
      <c r="A78" s="17"/>
      <c r="B78" s="35" t="s">
        <v>12</v>
      </c>
      <c r="C78" s="9" t="s">
        <v>0</v>
      </c>
      <c r="D78" s="71">
        <v>174000</v>
      </c>
      <c r="E78" s="71">
        <v>20438</v>
      </c>
      <c r="F78" s="53">
        <v>40</v>
      </c>
      <c r="G78" s="54">
        <v>10278</v>
      </c>
      <c r="H78" s="53">
        <v>17351</v>
      </c>
      <c r="I78" s="50">
        <f t="shared" si="18"/>
        <v>27669</v>
      </c>
      <c r="J78" s="59">
        <f t="shared" si="19"/>
        <v>48107</v>
      </c>
    </row>
    <row r="79" spans="1:10" ht="38.25" customHeight="1">
      <c r="A79" s="17"/>
      <c r="B79" s="35" t="s">
        <v>13</v>
      </c>
      <c r="C79" s="9" t="s">
        <v>79</v>
      </c>
      <c r="D79" s="71">
        <v>3198633</v>
      </c>
      <c r="E79" s="71">
        <v>619041</v>
      </c>
      <c r="F79" s="53">
        <v>199535</v>
      </c>
      <c r="G79" s="54">
        <v>173521</v>
      </c>
      <c r="H79" s="53">
        <v>157624.65</v>
      </c>
      <c r="I79" s="50">
        <f t="shared" si="18"/>
        <v>530680.65</v>
      </c>
      <c r="J79" s="59">
        <f t="shared" si="19"/>
        <v>1149721.65</v>
      </c>
    </row>
    <row r="80" spans="1:10" ht="12.75">
      <c r="A80" s="17"/>
      <c r="B80" s="22" t="s">
        <v>14</v>
      </c>
      <c r="C80" s="8" t="s">
        <v>124</v>
      </c>
      <c r="D80" s="42">
        <v>5308114</v>
      </c>
      <c r="E80" s="42">
        <v>1260351</v>
      </c>
      <c r="F80" s="53">
        <v>412708</v>
      </c>
      <c r="G80" s="54">
        <v>404391</v>
      </c>
      <c r="H80" s="53">
        <v>405945</v>
      </c>
      <c r="I80" s="72">
        <f t="shared" si="18"/>
        <v>1223044</v>
      </c>
      <c r="J80" s="59">
        <f t="shared" si="19"/>
        <v>2483395</v>
      </c>
    </row>
    <row r="81" spans="1:10" ht="13.5" thickBot="1">
      <c r="A81" s="39"/>
      <c r="B81" s="28" t="s">
        <v>15</v>
      </c>
      <c r="C81" s="29" t="s">
        <v>61</v>
      </c>
      <c r="D81" s="64">
        <v>1943579</v>
      </c>
      <c r="E81" s="64">
        <v>480667</v>
      </c>
      <c r="F81" s="53">
        <v>156511</v>
      </c>
      <c r="G81" s="54">
        <v>164037</v>
      </c>
      <c r="H81" s="53">
        <v>156483.44</v>
      </c>
      <c r="I81" s="104">
        <f t="shared" si="18"/>
        <v>477031.44</v>
      </c>
      <c r="J81" s="94">
        <f t="shared" si="19"/>
        <v>957698.44</v>
      </c>
    </row>
    <row r="82" spans="1:10" ht="25.5">
      <c r="A82" s="17"/>
      <c r="B82" s="136" t="s">
        <v>160</v>
      </c>
      <c r="C82" s="7" t="s">
        <v>161</v>
      </c>
      <c r="D82" s="46">
        <v>192628</v>
      </c>
      <c r="E82" s="46">
        <v>33373</v>
      </c>
      <c r="F82" s="53">
        <v>12870</v>
      </c>
      <c r="G82" s="54">
        <v>15773</v>
      </c>
      <c r="H82" s="53">
        <v>12703</v>
      </c>
      <c r="I82" s="50">
        <f t="shared" si="18"/>
        <v>41346</v>
      </c>
      <c r="J82" s="55">
        <f t="shared" si="19"/>
        <v>74719</v>
      </c>
    </row>
    <row r="83" spans="1:10" ht="27" customHeight="1">
      <c r="A83" s="78"/>
      <c r="B83" s="33" t="s">
        <v>19</v>
      </c>
      <c r="C83" s="9" t="s">
        <v>62</v>
      </c>
      <c r="D83" s="56">
        <v>271223</v>
      </c>
      <c r="E83" s="56">
        <v>64932</v>
      </c>
      <c r="F83" s="53">
        <v>21056</v>
      </c>
      <c r="G83" s="54">
        <v>20365</v>
      </c>
      <c r="H83" s="53">
        <v>19545</v>
      </c>
      <c r="I83" s="50">
        <f t="shared" si="18"/>
        <v>60966</v>
      </c>
      <c r="J83" s="59">
        <f t="shared" si="19"/>
        <v>125898</v>
      </c>
    </row>
    <row r="84" spans="1:10" ht="38.25" customHeight="1">
      <c r="A84" s="17"/>
      <c r="B84" s="33" t="s">
        <v>18</v>
      </c>
      <c r="C84" s="9" t="s">
        <v>152</v>
      </c>
      <c r="D84" s="56">
        <v>1156290</v>
      </c>
      <c r="E84" s="56">
        <v>306330</v>
      </c>
      <c r="F84" s="53">
        <v>80285</v>
      </c>
      <c r="G84" s="54">
        <v>117857</v>
      </c>
      <c r="H84" s="53">
        <v>95795</v>
      </c>
      <c r="I84" s="50">
        <f t="shared" si="18"/>
        <v>293937</v>
      </c>
      <c r="J84" s="59">
        <f t="shared" si="19"/>
        <v>600267</v>
      </c>
    </row>
    <row r="85" spans="1:10" ht="12.75">
      <c r="A85" s="17"/>
      <c r="B85" s="33" t="s">
        <v>17</v>
      </c>
      <c r="C85" s="9" t="s">
        <v>74</v>
      </c>
      <c r="D85" s="56">
        <v>110000</v>
      </c>
      <c r="E85" s="56">
        <v>49400</v>
      </c>
      <c r="F85" s="53">
        <v>14800</v>
      </c>
      <c r="G85" s="54">
        <v>-100</v>
      </c>
      <c r="H85" s="53">
        <v>5600</v>
      </c>
      <c r="I85" s="50">
        <f t="shared" si="18"/>
        <v>20300</v>
      </c>
      <c r="J85" s="59">
        <f t="shared" si="19"/>
        <v>69700</v>
      </c>
    </row>
    <row r="86" spans="1:10" ht="25.5">
      <c r="A86" s="17"/>
      <c r="B86" s="21" t="s">
        <v>169</v>
      </c>
      <c r="C86" s="9" t="s">
        <v>139</v>
      </c>
      <c r="D86" s="56"/>
      <c r="E86" s="56"/>
      <c r="F86" s="53">
        <f>(D86-E86)/9</f>
        <v>0</v>
      </c>
      <c r="G86" s="54">
        <f>(D86-E86)/9</f>
        <v>0</v>
      </c>
      <c r="H86" s="53">
        <f>(D86-E86)/9</f>
        <v>0</v>
      </c>
      <c r="I86" s="50">
        <f t="shared" si="18"/>
        <v>0</v>
      </c>
      <c r="J86" s="59">
        <f t="shared" si="19"/>
        <v>0</v>
      </c>
    </row>
    <row r="87" spans="1:10" ht="13.5" thickBot="1">
      <c r="A87" s="39"/>
      <c r="B87" s="36" t="s">
        <v>107</v>
      </c>
      <c r="C87" s="6" t="s">
        <v>27</v>
      </c>
      <c r="D87" s="47">
        <v>812015</v>
      </c>
      <c r="E87" s="47">
        <v>217409</v>
      </c>
      <c r="F87" s="53">
        <v>109536</v>
      </c>
      <c r="G87" s="54">
        <v>85223</v>
      </c>
      <c r="H87" s="53">
        <v>135976</v>
      </c>
      <c r="I87" s="50">
        <f t="shared" si="18"/>
        <v>330735</v>
      </c>
      <c r="J87" s="51">
        <f t="shared" si="19"/>
        <v>548144</v>
      </c>
    </row>
    <row r="88" spans="1:10" ht="26.25" thickBot="1">
      <c r="A88" s="12">
        <v>853</v>
      </c>
      <c r="B88" s="20"/>
      <c r="C88" s="24" t="s">
        <v>16</v>
      </c>
      <c r="D88" s="43">
        <f>SUM(D89:D91)</f>
        <v>401868</v>
      </c>
      <c r="E88" s="43">
        <f aca="true" t="shared" si="20" ref="E88:J88">SUM(E89:E91)</f>
        <v>69653</v>
      </c>
      <c r="F88" s="43">
        <f t="shared" si="20"/>
        <v>17667</v>
      </c>
      <c r="G88" s="43">
        <f t="shared" si="20"/>
        <v>30851</v>
      </c>
      <c r="H88" s="43">
        <f t="shared" si="20"/>
        <v>28303</v>
      </c>
      <c r="I88" s="43">
        <f t="shared" si="20"/>
        <v>76821</v>
      </c>
      <c r="J88" s="43">
        <f t="shared" si="20"/>
        <v>146474</v>
      </c>
    </row>
    <row r="89" spans="1:10" ht="12.75">
      <c r="A89" s="26"/>
      <c r="B89" s="77" t="s">
        <v>194</v>
      </c>
      <c r="C89" s="203"/>
      <c r="D89" s="92">
        <v>34100</v>
      </c>
      <c r="E89" s="92"/>
      <c r="F89" s="92"/>
      <c r="G89" s="101">
        <v>8526</v>
      </c>
      <c r="H89" s="92"/>
      <c r="I89" s="50">
        <f>SUM(F89:H89)</f>
        <v>8526</v>
      </c>
      <c r="J89" s="55">
        <f t="shared" si="19"/>
        <v>8526</v>
      </c>
    </row>
    <row r="90" spans="1:10" ht="26.25" thickBot="1">
      <c r="A90" s="17"/>
      <c r="B90" s="19" t="s">
        <v>125</v>
      </c>
      <c r="C90" s="7" t="s">
        <v>102</v>
      </c>
      <c r="D90" s="46">
        <v>269998</v>
      </c>
      <c r="E90" s="46">
        <v>69653</v>
      </c>
      <c r="F90" s="53">
        <v>17667</v>
      </c>
      <c r="G90" s="54">
        <v>22325</v>
      </c>
      <c r="H90" s="53">
        <v>19333</v>
      </c>
      <c r="I90" s="50">
        <f>SUM(F90:H90)</f>
        <v>59325</v>
      </c>
      <c r="J90" s="55">
        <f t="shared" si="19"/>
        <v>128978</v>
      </c>
    </row>
    <row r="91" spans="1:10" ht="13.5" thickBot="1">
      <c r="A91" s="17"/>
      <c r="B91" s="13" t="s">
        <v>181</v>
      </c>
      <c r="C91" s="6" t="s">
        <v>27</v>
      </c>
      <c r="D91" s="47">
        <v>97770</v>
      </c>
      <c r="E91" s="47"/>
      <c r="F91" s="169"/>
      <c r="G91" s="49"/>
      <c r="H91" s="48">
        <v>8970</v>
      </c>
      <c r="I91" s="69">
        <f>SUM(F91:H91)</f>
        <v>8970</v>
      </c>
      <c r="J91" s="93">
        <f t="shared" si="19"/>
        <v>8970</v>
      </c>
    </row>
    <row r="92" spans="1:10" ht="26.25" thickBot="1">
      <c r="A92" s="12">
        <v>854</v>
      </c>
      <c r="B92" s="20"/>
      <c r="C92" s="5" t="s">
        <v>63</v>
      </c>
      <c r="D92" s="43">
        <f aca="true" t="shared" si="21" ref="D92:I92">SUM(D93:D98)</f>
        <v>5881059</v>
      </c>
      <c r="E92" s="43">
        <f t="shared" si="21"/>
        <v>1800211</v>
      </c>
      <c r="F92" s="44">
        <f>SUM(F93:F98)</f>
        <v>799163</v>
      </c>
      <c r="G92" s="44">
        <f>SUM(G93:G98)</f>
        <v>384018</v>
      </c>
      <c r="H92" s="43">
        <f t="shared" si="21"/>
        <v>616761</v>
      </c>
      <c r="I92" s="44">
        <f t="shared" si="21"/>
        <v>1799942</v>
      </c>
      <c r="J92" s="45">
        <f t="shared" si="19"/>
        <v>3600153</v>
      </c>
    </row>
    <row r="93" spans="1:10" ht="12.75">
      <c r="A93" s="17"/>
      <c r="B93" s="19">
        <v>85401</v>
      </c>
      <c r="C93" s="7" t="s">
        <v>126</v>
      </c>
      <c r="D93" s="46">
        <v>1311023</v>
      </c>
      <c r="E93" s="46">
        <v>498620</v>
      </c>
      <c r="F93" s="92">
        <v>99724</v>
      </c>
      <c r="G93" s="101">
        <v>99724</v>
      </c>
      <c r="H93" s="53">
        <v>106332</v>
      </c>
      <c r="I93" s="50">
        <f aca="true" t="shared" si="22" ref="I93:I98">SUM(F93:H93)</f>
        <v>305780</v>
      </c>
      <c r="J93" s="55">
        <f t="shared" si="19"/>
        <v>804400</v>
      </c>
    </row>
    <row r="94" spans="1:10" ht="27.75" customHeight="1">
      <c r="A94" s="17"/>
      <c r="B94" s="21">
        <v>85406</v>
      </c>
      <c r="C94" s="25" t="s">
        <v>1</v>
      </c>
      <c r="D94" s="56">
        <v>779594</v>
      </c>
      <c r="E94" s="56">
        <v>285250</v>
      </c>
      <c r="F94" s="46">
        <v>57050</v>
      </c>
      <c r="G94" s="98">
        <v>57050</v>
      </c>
      <c r="H94" s="57">
        <v>57050</v>
      </c>
      <c r="I94" s="50">
        <f t="shared" si="22"/>
        <v>171150</v>
      </c>
      <c r="J94" s="59">
        <f t="shared" si="19"/>
        <v>456400</v>
      </c>
    </row>
    <row r="95" spans="1:10" ht="12.75">
      <c r="A95" s="17"/>
      <c r="B95" s="21">
        <v>85410</v>
      </c>
      <c r="C95" s="9" t="s">
        <v>64</v>
      </c>
      <c r="D95" s="56">
        <v>2998627</v>
      </c>
      <c r="E95" s="56">
        <v>969776</v>
      </c>
      <c r="F95" s="55">
        <v>217622</v>
      </c>
      <c r="G95" s="156">
        <v>200853</v>
      </c>
      <c r="H95" s="57">
        <v>241738</v>
      </c>
      <c r="I95" s="50">
        <f t="shared" si="22"/>
        <v>660213</v>
      </c>
      <c r="J95" s="59">
        <f>SUM(I95+E95)</f>
        <v>1629989</v>
      </c>
    </row>
    <row r="96" spans="1:10" ht="12.75">
      <c r="A96" s="17"/>
      <c r="B96" s="21" t="s">
        <v>20</v>
      </c>
      <c r="C96" s="9" t="s">
        <v>65</v>
      </c>
      <c r="D96" s="56">
        <v>745287</v>
      </c>
      <c r="E96" s="56">
        <v>46565</v>
      </c>
      <c r="F96" s="57">
        <v>424767</v>
      </c>
      <c r="G96" s="58">
        <v>1495</v>
      </c>
      <c r="H96" s="57">
        <v>207519</v>
      </c>
      <c r="I96" s="50">
        <f t="shared" si="22"/>
        <v>633781</v>
      </c>
      <c r="J96" s="59">
        <f t="shared" si="19"/>
        <v>680346</v>
      </c>
    </row>
    <row r="97" spans="1:10" ht="27.75" customHeight="1">
      <c r="A97" s="17"/>
      <c r="B97" s="21" t="s">
        <v>143</v>
      </c>
      <c r="C97" s="9" t="s">
        <v>144</v>
      </c>
      <c r="D97" s="56">
        <v>13333</v>
      </c>
      <c r="E97" s="56"/>
      <c r="F97" s="57">
        <v>0</v>
      </c>
      <c r="G97" s="58">
        <v>0</v>
      </c>
      <c r="H97" s="57">
        <v>4122</v>
      </c>
      <c r="I97" s="50">
        <f t="shared" si="22"/>
        <v>4122</v>
      </c>
      <c r="J97" s="59">
        <f t="shared" si="19"/>
        <v>4122</v>
      </c>
    </row>
    <row r="98" spans="1:10" ht="13.5" thickBot="1">
      <c r="A98" s="17"/>
      <c r="B98" s="22" t="s">
        <v>127</v>
      </c>
      <c r="C98" s="8" t="s">
        <v>129</v>
      </c>
      <c r="D98" s="42">
        <v>33195</v>
      </c>
      <c r="E98" s="42"/>
      <c r="F98" s="60">
        <v>0</v>
      </c>
      <c r="G98" s="61">
        <v>24896</v>
      </c>
      <c r="H98" s="60">
        <v>0</v>
      </c>
      <c r="I98" s="50">
        <f t="shared" si="22"/>
        <v>24896</v>
      </c>
      <c r="J98" s="62">
        <f t="shared" si="19"/>
        <v>24896</v>
      </c>
    </row>
    <row r="99" spans="1:10" ht="26.25" thickBot="1">
      <c r="A99" s="12">
        <v>900</v>
      </c>
      <c r="B99" s="20"/>
      <c r="C99" s="5" t="s">
        <v>66</v>
      </c>
      <c r="D99" s="43">
        <f aca="true" t="shared" si="23" ref="D99:I99">SUM(D100:D107)</f>
        <v>9119985</v>
      </c>
      <c r="E99" s="43">
        <f t="shared" si="23"/>
        <v>1977972</v>
      </c>
      <c r="F99" s="44">
        <f t="shared" si="23"/>
        <v>414449</v>
      </c>
      <c r="G99" s="44">
        <f t="shared" si="23"/>
        <v>238115</v>
      </c>
      <c r="H99" s="43">
        <f t="shared" si="23"/>
        <v>1966118</v>
      </c>
      <c r="I99" s="44">
        <f t="shared" si="23"/>
        <v>2618682</v>
      </c>
      <c r="J99" s="45">
        <f t="shared" si="19"/>
        <v>4596654</v>
      </c>
    </row>
    <row r="100" spans="1:10" ht="24.75" customHeight="1">
      <c r="A100" s="17"/>
      <c r="B100" s="19">
        <v>90001</v>
      </c>
      <c r="C100" s="7" t="s">
        <v>67</v>
      </c>
      <c r="D100" s="46">
        <v>4794605</v>
      </c>
      <c r="E100" s="46">
        <v>1347343</v>
      </c>
      <c r="F100" s="53">
        <v>0</v>
      </c>
      <c r="G100" s="54">
        <v>0</v>
      </c>
      <c r="H100" s="53">
        <v>1550117</v>
      </c>
      <c r="I100" s="50">
        <f aca="true" t="shared" si="24" ref="I100:I107">SUM(F100:H100)</f>
        <v>1550117</v>
      </c>
      <c r="J100" s="55">
        <f t="shared" si="19"/>
        <v>2897460</v>
      </c>
    </row>
    <row r="101" spans="1:10" ht="12.75">
      <c r="A101" s="17"/>
      <c r="B101" s="21">
        <v>90002</v>
      </c>
      <c r="C101" s="9" t="s">
        <v>68</v>
      </c>
      <c r="D101" s="56">
        <v>372824</v>
      </c>
      <c r="E101" s="56">
        <v>93269</v>
      </c>
      <c r="F101" s="53">
        <v>28184</v>
      </c>
      <c r="G101" s="54">
        <v>28184</v>
      </c>
      <c r="H101" s="53">
        <v>36817</v>
      </c>
      <c r="I101" s="50">
        <f t="shared" si="24"/>
        <v>93185</v>
      </c>
      <c r="J101" s="59">
        <f t="shared" si="19"/>
        <v>186454</v>
      </c>
    </row>
    <row r="102" spans="1:10" ht="12.75">
      <c r="A102" s="17"/>
      <c r="B102" s="21">
        <v>90003</v>
      </c>
      <c r="C102" s="9" t="s">
        <v>130</v>
      </c>
      <c r="D102" s="56">
        <v>629600</v>
      </c>
      <c r="E102" s="56">
        <v>55317</v>
      </c>
      <c r="F102" s="53">
        <v>63396</v>
      </c>
      <c r="G102" s="54">
        <v>54362</v>
      </c>
      <c r="H102" s="53">
        <v>55758</v>
      </c>
      <c r="I102" s="50">
        <f t="shared" si="24"/>
        <v>173516</v>
      </c>
      <c r="J102" s="59">
        <f t="shared" si="19"/>
        <v>228833</v>
      </c>
    </row>
    <row r="103" spans="1:10" ht="25.5" customHeight="1">
      <c r="A103" s="17"/>
      <c r="B103" s="21">
        <v>90004</v>
      </c>
      <c r="C103" s="9" t="s">
        <v>131</v>
      </c>
      <c r="D103" s="56">
        <v>662000</v>
      </c>
      <c r="E103" s="56">
        <v>77634</v>
      </c>
      <c r="F103" s="53">
        <v>74020</v>
      </c>
      <c r="G103" s="54">
        <v>87608</v>
      </c>
      <c r="H103" s="53">
        <v>154521</v>
      </c>
      <c r="I103" s="50">
        <f t="shared" si="24"/>
        <v>316149</v>
      </c>
      <c r="J103" s="59">
        <f t="shared" si="19"/>
        <v>393783</v>
      </c>
    </row>
    <row r="104" spans="1:10" ht="12.75">
      <c r="A104" s="17"/>
      <c r="B104" s="21">
        <v>90013</v>
      </c>
      <c r="C104" s="9" t="s">
        <v>147</v>
      </c>
      <c r="D104" s="56">
        <v>122000</v>
      </c>
      <c r="E104" s="56">
        <v>20119</v>
      </c>
      <c r="F104" s="53">
        <v>9975</v>
      </c>
      <c r="G104" s="54">
        <v>10395</v>
      </c>
      <c r="H104" s="53">
        <v>9975</v>
      </c>
      <c r="I104" s="50">
        <f t="shared" si="24"/>
        <v>30345</v>
      </c>
      <c r="J104" s="59">
        <f t="shared" si="19"/>
        <v>50464</v>
      </c>
    </row>
    <row r="105" spans="1:10" ht="13.5" customHeight="1">
      <c r="A105" s="17"/>
      <c r="B105" s="21">
        <v>90015</v>
      </c>
      <c r="C105" s="9" t="s">
        <v>132</v>
      </c>
      <c r="D105" s="56">
        <v>2100000</v>
      </c>
      <c r="E105" s="56">
        <v>329823</v>
      </c>
      <c r="F105" s="53">
        <v>224748</v>
      </c>
      <c r="G105" s="54">
        <v>34171</v>
      </c>
      <c r="H105" s="53">
        <v>95249</v>
      </c>
      <c r="I105" s="50">
        <f>SUM(F105:H105)</f>
        <v>354168</v>
      </c>
      <c r="J105" s="59">
        <f t="shared" si="19"/>
        <v>683991</v>
      </c>
    </row>
    <row r="106" spans="1:10" ht="24.75" customHeight="1">
      <c r="A106" s="17"/>
      <c r="B106" s="21" t="s">
        <v>137</v>
      </c>
      <c r="C106" s="9" t="s">
        <v>139</v>
      </c>
      <c r="D106" s="73">
        <v>4720</v>
      </c>
      <c r="E106" s="73"/>
      <c r="F106" s="53">
        <v>0</v>
      </c>
      <c r="G106" s="54">
        <v>0</v>
      </c>
      <c r="H106" s="53">
        <v>0</v>
      </c>
      <c r="I106" s="50">
        <f t="shared" si="24"/>
        <v>0</v>
      </c>
      <c r="J106" s="59">
        <f t="shared" si="19"/>
        <v>0</v>
      </c>
    </row>
    <row r="107" spans="1:10" ht="13.5" thickBot="1">
      <c r="A107" s="17"/>
      <c r="B107" s="22">
        <v>90095</v>
      </c>
      <c r="C107" s="8" t="s">
        <v>27</v>
      </c>
      <c r="D107" s="42">
        <v>434236</v>
      </c>
      <c r="E107" s="42">
        <v>54467</v>
      </c>
      <c r="F107" s="53">
        <v>14126</v>
      </c>
      <c r="G107" s="54">
        <v>23395</v>
      </c>
      <c r="H107" s="53">
        <v>63681</v>
      </c>
      <c r="I107" s="50">
        <f t="shared" si="24"/>
        <v>101202</v>
      </c>
      <c r="J107" s="62">
        <f t="shared" si="19"/>
        <v>155669</v>
      </c>
    </row>
    <row r="108" spans="1:10" ht="26.25" thickBot="1">
      <c r="A108" s="12">
        <v>921</v>
      </c>
      <c r="B108" s="20"/>
      <c r="C108" s="5" t="s">
        <v>69</v>
      </c>
      <c r="D108" s="43">
        <f aca="true" t="shared" si="25" ref="D108:I108">SUM(D109:D115)</f>
        <v>5213264</v>
      </c>
      <c r="E108" s="43">
        <f t="shared" si="25"/>
        <v>1584689</v>
      </c>
      <c r="F108" s="44">
        <f t="shared" si="25"/>
        <v>525726</v>
      </c>
      <c r="G108" s="44">
        <f t="shared" si="25"/>
        <v>872690</v>
      </c>
      <c r="H108" s="43">
        <f t="shared" si="25"/>
        <v>410263</v>
      </c>
      <c r="I108" s="44">
        <f t="shared" si="25"/>
        <v>1808679</v>
      </c>
      <c r="J108" s="45">
        <f t="shared" si="19"/>
        <v>3393368</v>
      </c>
    </row>
    <row r="109" spans="1:10" ht="12.75">
      <c r="A109" s="17"/>
      <c r="B109" s="19">
        <v>92106</v>
      </c>
      <c r="C109" s="7" t="s">
        <v>81</v>
      </c>
      <c r="D109" s="46">
        <v>714042</v>
      </c>
      <c r="E109" s="46">
        <v>286900</v>
      </c>
      <c r="F109" s="53">
        <v>95795</v>
      </c>
      <c r="G109" s="53">
        <v>135674</v>
      </c>
      <c r="H109" s="53">
        <v>100000</v>
      </c>
      <c r="I109" s="50">
        <f aca="true" t="shared" si="26" ref="I109:I115">SUM(F109:H109)</f>
        <v>331469</v>
      </c>
      <c r="J109" s="55">
        <f t="shared" si="19"/>
        <v>618369</v>
      </c>
    </row>
    <row r="110" spans="1:10" ht="25.5" customHeight="1">
      <c r="A110" s="78"/>
      <c r="B110" s="21">
        <v>92108</v>
      </c>
      <c r="C110" s="9" t="s">
        <v>70</v>
      </c>
      <c r="D110" s="56">
        <v>1001000</v>
      </c>
      <c r="E110" s="56">
        <v>317660</v>
      </c>
      <c r="F110" s="53">
        <v>104667</v>
      </c>
      <c r="G110" s="53">
        <v>104667</v>
      </c>
      <c r="H110" s="53">
        <v>223000</v>
      </c>
      <c r="I110" s="50">
        <f t="shared" si="26"/>
        <v>432334</v>
      </c>
      <c r="J110" s="59">
        <f t="shared" si="19"/>
        <v>749994</v>
      </c>
    </row>
    <row r="111" spans="1:10" ht="27" customHeight="1">
      <c r="A111" s="17"/>
      <c r="B111" s="21">
        <v>92109</v>
      </c>
      <c r="C111" s="9" t="s">
        <v>133</v>
      </c>
      <c r="D111" s="56">
        <v>856000</v>
      </c>
      <c r="E111" s="56">
        <v>213900</v>
      </c>
      <c r="F111" s="53">
        <v>71433</v>
      </c>
      <c r="G111" s="53">
        <v>71334</v>
      </c>
      <c r="H111" s="53">
        <v>71333</v>
      </c>
      <c r="I111" s="50">
        <f t="shared" si="26"/>
        <v>214100</v>
      </c>
      <c r="J111" s="59">
        <f t="shared" si="19"/>
        <v>428000</v>
      </c>
    </row>
    <row r="112" spans="1:10" ht="12.75">
      <c r="A112" s="17"/>
      <c r="B112" s="21">
        <v>92116</v>
      </c>
      <c r="C112" s="9" t="s">
        <v>71</v>
      </c>
      <c r="D112" s="56">
        <v>1015880</v>
      </c>
      <c r="E112" s="56">
        <v>407800</v>
      </c>
      <c r="F112" s="53">
        <v>136120</v>
      </c>
      <c r="G112" s="53">
        <v>335980</v>
      </c>
      <c r="H112" s="53">
        <v>0</v>
      </c>
      <c r="I112" s="50">
        <f t="shared" si="26"/>
        <v>472100</v>
      </c>
      <c r="J112" s="59">
        <f t="shared" si="19"/>
        <v>879900</v>
      </c>
    </row>
    <row r="113" spans="1:10" ht="12.75">
      <c r="A113" s="17"/>
      <c r="B113" s="21">
        <v>92118</v>
      </c>
      <c r="C113" s="9" t="s">
        <v>72</v>
      </c>
      <c r="D113" s="56">
        <v>979792</v>
      </c>
      <c r="E113" s="56">
        <v>339900</v>
      </c>
      <c r="F113" s="53">
        <v>113441</v>
      </c>
      <c r="G113" s="53">
        <v>213299</v>
      </c>
      <c r="H113" s="53">
        <v>0</v>
      </c>
      <c r="I113" s="50">
        <f t="shared" si="26"/>
        <v>326740</v>
      </c>
      <c r="J113" s="59">
        <f t="shared" si="19"/>
        <v>666640</v>
      </c>
    </row>
    <row r="114" spans="1:10" ht="25.5">
      <c r="A114" s="17"/>
      <c r="B114" s="21">
        <v>92120</v>
      </c>
      <c r="C114" s="9" t="s">
        <v>128</v>
      </c>
      <c r="D114" s="56">
        <v>550000</v>
      </c>
      <c r="E114" s="56">
        <v>9760</v>
      </c>
      <c r="F114" s="53">
        <v>0</v>
      </c>
      <c r="G114" s="53">
        <v>0</v>
      </c>
      <c r="H114" s="53">
        <v>0</v>
      </c>
      <c r="I114" s="50">
        <f t="shared" si="26"/>
        <v>0</v>
      </c>
      <c r="J114" s="59">
        <f t="shared" si="19"/>
        <v>9760</v>
      </c>
    </row>
    <row r="115" spans="1:10" ht="13.5" thickBot="1">
      <c r="A115" s="78"/>
      <c r="B115" s="22">
        <v>92195</v>
      </c>
      <c r="C115" s="8" t="s">
        <v>27</v>
      </c>
      <c r="D115" s="42">
        <v>96550</v>
      </c>
      <c r="E115" s="42">
        <v>8769</v>
      </c>
      <c r="F115" s="53">
        <v>4270</v>
      </c>
      <c r="G115" s="53">
        <v>11736</v>
      </c>
      <c r="H115" s="53">
        <v>15930</v>
      </c>
      <c r="I115" s="50">
        <f t="shared" si="26"/>
        <v>31936</v>
      </c>
      <c r="J115" s="62">
        <f t="shared" si="19"/>
        <v>40705</v>
      </c>
    </row>
    <row r="116" spans="1:10" ht="13.5" thickBot="1">
      <c r="A116" s="12">
        <v>926</v>
      </c>
      <c r="B116" s="20"/>
      <c r="C116" s="5" t="s">
        <v>93</v>
      </c>
      <c r="D116" s="43">
        <f aca="true" t="shared" si="27" ref="D116:I116">SUM(D117:D118)</f>
        <v>6651842</v>
      </c>
      <c r="E116" s="43">
        <f t="shared" si="27"/>
        <v>42313</v>
      </c>
      <c r="F116" s="44">
        <f t="shared" si="27"/>
        <v>185404</v>
      </c>
      <c r="G116" s="44">
        <f t="shared" si="27"/>
        <v>138833</v>
      </c>
      <c r="H116" s="43">
        <f t="shared" si="27"/>
        <v>128442</v>
      </c>
      <c r="I116" s="44">
        <f t="shared" si="27"/>
        <v>452679</v>
      </c>
      <c r="J116" s="45">
        <f t="shared" si="19"/>
        <v>494992</v>
      </c>
    </row>
    <row r="117" spans="1:10" ht="25.5">
      <c r="A117" s="17"/>
      <c r="B117" s="19">
        <v>92605</v>
      </c>
      <c r="C117" s="7" t="s">
        <v>22</v>
      </c>
      <c r="D117" s="46">
        <v>350000</v>
      </c>
      <c r="E117" s="46"/>
      <c r="F117" s="53">
        <v>130150</v>
      </c>
      <c r="G117" s="54">
        <v>100700</v>
      </c>
      <c r="H117" s="53">
        <v>0</v>
      </c>
      <c r="I117" s="50">
        <f>SUM(F117:H117)</f>
        <v>230850</v>
      </c>
      <c r="J117" s="55">
        <f t="shared" si="19"/>
        <v>230850</v>
      </c>
    </row>
    <row r="118" spans="1:10" ht="13.5" thickBot="1">
      <c r="A118" s="17"/>
      <c r="B118" s="22">
        <v>92695</v>
      </c>
      <c r="C118" s="8" t="s">
        <v>27</v>
      </c>
      <c r="D118" s="42">
        <v>6301842</v>
      </c>
      <c r="E118" s="42">
        <v>42313</v>
      </c>
      <c r="F118" s="60">
        <v>55254</v>
      </c>
      <c r="G118" s="61">
        <v>38133</v>
      </c>
      <c r="H118" s="60">
        <v>128442</v>
      </c>
      <c r="I118" s="50">
        <f>SUM(F118:H118)</f>
        <v>221829</v>
      </c>
      <c r="J118" s="62">
        <f t="shared" si="19"/>
        <v>264142</v>
      </c>
    </row>
    <row r="119" spans="1:10" ht="16.5" thickBot="1">
      <c r="A119" s="79"/>
      <c r="B119" s="3"/>
      <c r="C119" s="1" t="s">
        <v>134</v>
      </c>
      <c r="D119" s="74">
        <f>SUM(D116+D108+D99+D92+D88+D68+D65+D72+D51+D49+D47+D42+D39+D30+D24+D20+D18+D13+D11+D8)</f>
        <v>186150371</v>
      </c>
      <c r="E119" s="74">
        <f>SUM(E116+E108+E99+E92+E88+E68+E65+E72+E51+E49+E47+E42+E39+E30+E24+E20+E18+E13+E11+E8)</f>
        <v>43993220</v>
      </c>
      <c r="F119" s="75">
        <f>SUM(F116+F108+F99+F92+F88+F68+F65+F72+F51+F47+F49+F42+F39+F30+F24+F20+F18+F13+F11+F8)</f>
        <v>11882696</v>
      </c>
      <c r="G119" s="75">
        <f>SUM(G116+G108+G99+G92+G88+G68+G65+G72+G51+G47+G49+G42+G39+G30+G24+G20+G18+G13+G11+G8)</f>
        <v>12416183</v>
      </c>
      <c r="H119" s="74">
        <f>SUM(H116+H108+H99+H92+H88+H68+H65+H72+H51+H47+H49+H42+H39+H30+H24+H20+H18+H13+H11+H8)</f>
        <v>14345884.09</v>
      </c>
      <c r="I119" s="75">
        <f>SUM(F119:H119)</f>
        <v>38644763.09</v>
      </c>
      <c r="J119" s="76">
        <f t="shared" si="19"/>
        <v>82637983.09</v>
      </c>
    </row>
    <row r="122" spans="4:9" ht="15.75">
      <c r="D122" s="10"/>
      <c r="E122" s="10"/>
      <c r="G122" s="231" t="s">
        <v>170</v>
      </c>
      <c r="H122" s="232"/>
      <c r="I122" s="232"/>
    </row>
    <row r="123" spans="4:9" ht="11.25" customHeight="1">
      <c r="D123" s="11"/>
      <c r="E123" s="11"/>
      <c r="G123" s="173"/>
      <c r="H123" s="172"/>
      <c r="I123" s="172"/>
    </row>
    <row r="124" spans="4:9" ht="12.75" customHeight="1">
      <c r="D124" s="11"/>
      <c r="E124" s="11"/>
      <c r="G124" s="231" t="s">
        <v>171</v>
      </c>
      <c r="H124" s="232"/>
      <c r="I124" s="232"/>
    </row>
    <row r="127" spans="4:7" ht="12.75">
      <c r="D127" s="38"/>
      <c r="E127" s="38"/>
      <c r="G127" t="s">
        <v>176</v>
      </c>
    </row>
    <row r="128" ht="12.75">
      <c r="G128" t="s">
        <v>177</v>
      </c>
    </row>
  </sheetData>
  <mergeCells count="12">
    <mergeCell ref="G122:I122"/>
    <mergeCell ref="G124:I124"/>
    <mergeCell ref="J5:J6"/>
    <mergeCell ref="F5:H5"/>
    <mergeCell ref="I5:I6"/>
    <mergeCell ref="G1:H1"/>
    <mergeCell ref="A3:I3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2007-04-27T09:41:11Z</cp:lastPrinted>
  <dcterms:created xsi:type="dcterms:W3CDTF">2005-09-08T11:20:11Z</dcterms:created>
  <dcterms:modified xsi:type="dcterms:W3CDTF">2007-08-23T10:00:51Z</dcterms:modified>
  <cp:category/>
  <cp:version/>
  <cp:contentType/>
  <cp:contentStatus/>
</cp:coreProperties>
</file>