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1"/>
  </bookViews>
  <sheets>
    <sheet name="zał.1-dochody" sheetId="1" r:id="rId1"/>
    <sheet name="zał.2-wydatki" sheetId="2" r:id="rId2"/>
  </sheets>
  <definedNames>
    <definedName name="_xlnm.Print_Titles" localSheetId="0">'zał.1-dochody'!$7:$7</definedName>
    <definedName name="_xlnm.Print_Titles" localSheetId="1">'zał.2-wydatki'!$7:$7</definedName>
  </definedNames>
  <calcPr fullCalcOnLoad="1"/>
</workbook>
</file>

<file path=xl/sharedStrings.xml><?xml version="1.0" encoding="utf-8"?>
<sst xmlns="http://schemas.openxmlformats.org/spreadsheetml/2006/main" count="284" uniqueCount="192">
  <si>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</si>
  <si>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</si>
  <si>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80309</t>
  </si>
  <si>
    <t xml:space="preserve">Centra kształcenia ustawicznego i praktycznego oraz ośrodki dokształcania zawodowego </t>
  </si>
  <si>
    <t>Rady gmin / miast i miast na prawach powiatu /</t>
  </si>
  <si>
    <t>Składki na ubezpieczenie zdrowotne oraz świadczenia dla osób nie objętych obowiązkiem ubezpieczenia zdrowotnego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</si>
  <si>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</si>
  <si>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</si>
  <si>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</si>
  <si>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</si>
  <si>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</si>
  <si>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</si>
  <si>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</si>
  <si>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</si>
  <si>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</si>
  <si>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</si>
  <si>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</si>
  <si>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</si>
  <si>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</si>
  <si>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</si>
  <si>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85415</t>
  </si>
  <si>
    <t>Ośrodki wsparcia/Klub Seniora,Środow.Dom Samopom.Dzienny Dom Pomocy Społecznej /</t>
  </si>
  <si>
    <t>Zadania w zakresie kultury fizycznej i sportu</t>
  </si>
  <si>
    <t>Załącznik Nr 2</t>
  </si>
  <si>
    <t>Dział</t>
  </si>
  <si>
    <t>Rozdz.</t>
  </si>
  <si>
    <t>Wyszczególnienie</t>
  </si>
  <si>
    <t>Pozostała działalność</t>
  </si>
  <si>
    <t>050</t>
  </si>
  <si>
    <t>Rybołówstwo i rybactwo</t>
  </si>
  <si>
    <t>05095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</si>
  <si>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</si>
  <si>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</si>
  <si>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</si>
  <si>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</si>
  <si>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</si>
  <si>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</si>
  <si>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</si>
  <si>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</si>
  <si>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</si>
  <si>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</si>
  <si>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</si>
  <si>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</si>
  <si>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</si>
  <si>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</si>
  <si>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</si>
  <si>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</si>
  <si>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</si>
  <si>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</si>
  <si>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</si>
  <si>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</si>
  <si>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</si>
  <si>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</si>
  <si>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</si>
  <si>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</si>
  <si>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</si>
  <si>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</si>
  <si>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</si>
  <si>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</si>
  <si>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</si>
  <si>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</si>
  <si>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</si>
  <si>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</si>
  <si>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</si>
  <si>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</si>
  <si>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</si>
  <si>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</si>
  <si>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</si>
  <si>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</si>
  <si>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</si>
  <si>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Filharmonie , orkiestry , chóry i kapele</t>
  </si>
  <si>
    <t>Biblioteki</t>
  </si>
  <si>
    <t>Muzea</t>
  </si>
  <si>
    <t>R a z e m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</si>
  <si>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</si>
  <si>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</si>
  <si>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</si>
  <si>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</si>
  <si>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</si>
  <si>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</si>
  <si>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</si>
  <si>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</si>
  <si>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Część wyrównawcza subw.ogólnej dla powiatów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</si>
  <si>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</si>
  <si>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</si>
  <si>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</si>
  <si>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</si>
  <si>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</si>
  <si>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</si>
  <si>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</si>
  <si>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</si>
  <si>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Część wyrównawcza subw.ogólnej dla gmin</t>
  </si>
  <si>
    <t>Część równoważąca subwencji ogólnej  dla powiatów</t>
  </si>
  <si>
    <t>Kultura fizyczna i sport</t>
  </si>
  <si>
    <t>Załącznik Nr 1</t>
  </si>
  <si>
    <t>Drogi publiczne w miastach na prawach powiatu</t>
  </si>
  <si>
    <t>Świadczenia rodzinne oraz składki na ubezpieczenia emerytalne i rentowe z ubezpieczenia  społecznego</t>
  </si>
  <si>
    <t>Część równoważąca subwencji ogólnej  dla gmin</t>
  </si>
  <si>
    <t>010</t>
  </si>
  <si>
    <t>Rolnictwo i łowiectwo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</si>
  <si>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</si>
  <si>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</si>
  <si>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</si>
  <si>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>Plany zagospodarowania przestrzennego</t>
  </si>
  <si>
    <t>Pomoc materialna dla studentów</t>
  </si>
  <si>
    <t>Szkolnictwo wyższe</t>
  </si>
  <si>
    <t>Zasiłki i pomoc w naturze oraz składki na ubezpieczenia emerytalne i rentowe</t>
  </si>
  <si>
    <t>85295</t>
  </si>
  <si>
    <t>01030</t>
  </si>
  <si>
    <t>020</t>
  </si>
  <si>
    <t>Leśnictwo</t>
  </si>
  <si>
    <t>02002</t>
  </si>
  <si>
    <t>Nadzór nad gospodarką leśną</t>
  </si>
  <si>
    <t>Lokalny transport zbiorowy</t>
  </si>
  <si>
    <t xml:space="preserve">Pozostała działalność / opłata za grunty / </t>
  </si>
  <si>
    <t>Turystyka</t>
  </si>
  <si>
    <t>Zadania w zakresie upowszechniania turystyki</t>
  </si>
  <si>
    <t>Urzędy naczelnych organów władzy państwowej,kontroli i ochrony prawa oraz sądownictwa</t>
  </si>
  <si>
    <t xml:space="preserve">Urzędy naczelnych organów władzy państwowej,kontroli i ochrony prawa </t>
  </si>
  <si>
    <t>Obrona cywilna</t>
  </si>
  <si>
    <t>Rezerwy ogólne i celowe</t>
  </si>
  <si>
    <t>Gimnazja specjalne</t>
  </si>
  <si>
    <t>Przeciwdziałanie alkoholizmowi</t>
  </si>
  <si>
    <t xml:space="preserve">Rodziny zastępcze </t>
  </si>
  <si>
    <t>Dodatki mieszkaniowe</t>
  </si>
  <si>
    <t>85321</t>
  </si>
  <si>
    <t>Świetlice szkolne</t>
  </si>
  <si>
    <t>85495</t>
  </si>
  <si>
    <t>Ochrona zabytków i opieka nad zabytkami</t>
  </si>
  <si>
    <t xml:space="preserve">Pozostała działalność  </t>
  </si>
  <si>
    <t>Oczyszczanie miast i wsi</t>
  </si>
  <si>
    <t>Utrzymanie zieleni w miastach i gminach</t>
  </si>
  <si>
    <t>Oświetlenie ulic , placów  i dróg</t>
  </si>
  <si>
    <t>Domy i ośrodki kultury , świetlice i kluby</t>
  </si>
  <si>
    <t xml:space="preserve">     R a z e m</t>
  </si>
  <si>
    <t>80113</t>
  </si>
  <si>
    <t>Dowożenie uczniów do szkół</t>
  </si>
  <si>
    <t>90078</t>
  </si>
  <si>
    <t>Izby rolnicze</t>
  </si>
  <si>
    <t>Usuwanie skutków klęsk żywiołowych</t>
  </si>
  <si>
    <t>80123</t>
  </si>
  <si>
    <t>80146</t>
  </si>
  <si>
    <t>Dokształcanie i doskonalenie nauczycieli</t>
  </si>
  <si>
    <t>85446</t>
  </si>
  <si>
    <t>Dokształcenie i doskonalenie nauczycieli</t>
  </si>
  <si>
    <t>85212</t>
  </si>
  <si>
    <t xml:space="preserve">Świadczenia rodzinne oraz składki na ubezpieczenia emerytalne i rentowe z ubezpieczenia społecznego </t>
  </si>
  <si>
    <t>Schroniska dla zwierząt</t>
  </si>
  <si>
    <t>Różne jednostki obsługi gospodarki mieszkaniowej</t>
  </si>
  <si>
    <t>Szkoły podstawowe specjalne</t>
  </si>
  <si>
    <t>Licea ogólnokształcące</t>
  </si>
  <si>
    <t>Szkoły zawodowe specjalne</t>
  </si>
  <si>
    <t xml:space="preserve">Usługi opiekuńcze  i  specjalistyczne usługi opiekuńcze </t>
  </si>
  <si>
    <t>Wpływy z podatku rolnego, podatku leśnego,podatku od spadków i darowizn, podatku od czynności cywilnoprawnych oraz podatku i opłat lokalnych od osób fizycznych .</t>
  </si>
  <si>
    <t>75075</t>
  </si>
  <si>
    <t>Promocja jednostek samorządu terytorialnego</t>
  </si>
  <si>
    <t>Obsługa długu publicznego</t>
  </si>
  <si>
    <t>75702</t>
  </si>
  <si>
    <t>Obsługa papierów wartościowych, kredytów i pożyczek jednostek samorządu terytorialnego</t>
  </si>
  <si>
    <t>80395</t>
  </si>
  <si>
    <t>85220</t>
  </si>
  <si>
    <t>Ośrodek interwencji kryzysowej</t>
  </si>
  <si>
    <t>Filharmonie, orkiestry, chóry i kapele</t>
  </si>
  <si>
    <t>Poradnie psychologiczno-pedagogiczne</t>
  </si>
  <si>
    <t>71035</t>
  </si>
  <si>
    <t>Cmentarze</t>
  </si>
  <si>
    <t>75109</t>
  </si>
  <si>
    <t>Wybory do rad gmin, rad powiatów i sejmików województw, wybory wójtów, burmistrzów, prezydentów miast oraz referenda gminne, powiatowe i wojewódzkie</t>
  </si>
  <si>
    <t>01095</t>
  </si>
  <si>
    <t>85278</t>
  </si>
  <si>
    <t>Prezydent Miasta</t>
  </si>
  <si>
    <t>mgr inż. Jerzy Brzeziński</t>
  </si>
  <si>
    <t>Rolnictwo i Łowiectwo</t>
  </si>
  <si>
    <t>Uzupełnienie subwencji ogólnej dla jst</t>
  </si>
  <si>
    <t xml:space="preserve"> </t>
  </si>
  <si>
    <t>Oświetlenie ulic, placów i gróg</t>
  </si>
  <si>
    <t xml:space="preserve">          </t>
  </si>
  <si>
    <t xml:space="preserve">  </t>
  </si>
  <si>
    <t>Plan na 2007r.</t>
  </si>
  <si>
    <t>Harmonogram Ikw</t>
  </si>
  <si>
    <t>Harmonogram I kw</t>
  </si>
  <si>
    <t>85395</t>
  </si>
  <si>
    <t>kwiecień</t>
  </si>
  <si>
    <t>maj</t>
  </si>
  <si>
    <t>czerwiec</t>
  </si>
  <si>
    <r>
      <t>Razem         II kwartał</t>
    </r>
    <r>
      <rPr>
        <sz val="10"/>
        <rFont val="Times New Roman"/>
        <family val="1"/>
      </rPr>
      <t xml:space="preserve"> (6+7+8):</t>
    </r>
  </si>
  <si>
    <r>
      <t xml:space="preserve">Harmonogram na II kwart. </t>
    </r>
    <r>
      <rPr>
        <sz val="10"/>
        <rFont val="Times New Roman"/>
        <family val="1"/>
      </rPr>
      <t>(5+9)</t>
    </r>
  </si>
  <si>
    <t>Harmonogram dochodów miasta na II kwartał 2007r.</t>
  </si>
  <si>
    <r>
      <t xml:space="preserve">Razem              II kwartał </t>
    </r>
    <r>
      <rPr>
        <sz val="9"/>
        <rFont val="Times New Roman"/>
        <family val="1"/>
      </rPr>
      <t>(6+7+8):</t>
    </r>
  </si>
  <si>
    <r>
      <t xml:space="preserve">Harmonogram na II kwartał          </t>
    </r>
    <r>
      <rPr>
        <sz val="9"/>
        <rFont val="Times New Roman"/>
        <family val="1"/>
      </rPr>
      <t>(5+9)</t>
    </r>
  </si>
  <si>
    <t>II kwartał</t>
  </si>
  <si>
    <t>Harmonogram wydatków miasta na II kwartał 2007r.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</si>
</sst>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hidden="1"/>
    </xf>
    <xf numFmtId="3" fontId="9" fillId="3" borderId="13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Border="1" applyAlignment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21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9" fillId="2" borderId="1" xfId="0" applyNumberFormat="1" applyFont="1" applyFill="1" applyBorder="1" applyAlignment="1" applyProtection="1">
      <alignment vertical="center" wrapText="1"/>
      <protection hidden="1"/>
    </xf>
    <xf numFmtId="3" fontId="9" fillId="2" borderId="13" xfId="0" applyNumberFormat="1" applyFont="1" applyFill="1" applyBorder="1" applyAlignment="1" applyProtection="1">
      <alignment vertical="center" wrapText="1"/>
      <protection hidden="1"/>
    </xf>
    <xf numFmtId="3" fontId="9" fillId="2" borderId="1" xfId="0" applyNumberFormat="1" applyFont="1" applyFill="1" applyBorder="1" applyAlignment="1">
      <alignment horizontal="right" vertical="center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9" fillId="3" borderId="22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9" fillId="3" borderId="22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hidden="1"/>
    </xf>
    <xf numFmtId="3" fontId="8" fillId="0" borderId="17" xfId="0" applyNumberFormat="1" applyFont="1" applyFill="1" applyBorder="1" applyAlignment="1" applyProtection="1">
      <alignment horizontal="right" vertic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/>
      <protection hidden="1"/>
    </xf>
    <xf numFmtId="3" fontId="8" fillId="0" borderId="25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Border="1" applyAlignment="1">
      <alignment horizontal="center" vertical="center"/>
    </xf>
    <xf numFmtId="3" fontId="9" fillId="3" borderId="26" xfId="0" applyNumberFormat="1" applyFont="1" applyFill="1" applyBorder="1" applyAlignment="1" applyProtection="1">
      <alignment horizontal="right" vertical="center"/>
      <protection hidden="1"/>
    </xf>
    <xf numFmtId="3" fontId="8" fillId="0" borderId="27" xfId="0" applyNumberFormat="1" applyFont="1" applyBorder="1" applyAlignment="1">
      <alignment horizontal="right" vertical="center"/>
    </xf>
    <xf numFmtId="3" fontId="9" fillId="3" borderId="28" xfId="0" applyNumberFormat="1" applyFont="1" applyFill="1" applyBorder="1" applyAlignment="1" applyProtection="1">
      <alignment horizontal="right" vertical="center"/>
      <protection hidden="1"/>
    </xf>
    <xf numFmtId="3" fontId="8" fillId="0" borderId="26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 applyProtection="1">
      <alignment horizontal="right" vertical="center"/>
      <protection hidden="1"/>
    </xf>
    <xf numFmtId="3" fontId="8" fillId="0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14" xfId="0" applyNumberFormat="1" applyFont="1" applyFill="1" applyBorder="1" applyAlignment="1" applyProtection="1">
      <alignment horizontal="right" vertical="center"/>
      <protection hidden="1"/>
    </xf>
    <xf numFmtId="3" fontId="8" fillId="0" borderId="27" xfId="0" applyNumberFormat="1" applyFont="1" applyFill="1" applyBorder="1" applyAlignment="1" applyProtection="1">
      <alignment horizontal="right" vertical="center"/>
      <protection hidden="1"/>
    </xf>
    <xf numFmtId="3" fontId="8" fillId="0" borderId="21" xfId="0" applyNumberFormat="1" applyFont="1" applyFill="1" applyBorder="1" applyAlignment="1" applyProtection="1">
      <alignment horizontal="right" vertical="center"/>
      <protection hidden="1"/>
    </xf>
    <xf numFmtId="3" fontId="8" fillId="0" borderId="19" xfId="0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8" fillId="0" borderId="6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/>
      <protection locked="0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" fillId="0" borderId="32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" xfId="0" applyFont="1" applyBorder="1" applyAlignment="1">
      <alignment/>
    </xf>
    <xf numFmtId="3" fontId="8" fillId="0" borderId="12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3" fontId="4" fillId="3" borderId="13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29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3" xfId="0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9" fillId="2" borderId="13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5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3" borderId="13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top" wrapText="1"/>
      <protection locked="0"/>
    </xf>
    <xf numFmtId="10" fontId="13" fillId="0" borderId="0" xfId="0" applyNumberFormat="1" applyFont="1" applyAlignment="1">
      <alignment/>
    </xf>
    <xf numFmtId="3" fontId="8" fillId="0" borderId="8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3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2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9" fillId="3" borderId="23" xfId="0" applyNumberFormat="1" applyFont="1" applyFill="1" applyBorder="1" applyAlignment="1" applyProtection="1">
      <alignment horizontal="right" vertical="center"/>
      <protection hidden="1"/>
    </xf>
    <xf numFmtId="3" fontId="5" fillId="0" borderId="33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94</xdr:row>
      <xdr:rowOff>0</xdr:rowOff>
    </xdr:from>
    <xdr:to>
      <xdr:col>7</xdr:col>
      <xdr:colOff>0</xdr:colOff>
      <xdr:row>95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57775" y="27374850"/>
          <a:ext cx="704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M113"/>
  <sheetViews>
    <sheetView workbookViewId="0" topLeftCell="A93">
      <selection activeCell="F111" sqref="F111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27.75390625" style="0" customWidth="1"/>
    <col min="4" max="4" width="10.625" style="0" customWidth="1"/>
    <col min="5" max="10" width="9.25390625" style="0" customWidth="1"/>
    <col min="11" max="11" width="9.75390625" style="0" customWidth="1"/>
  </cols>
  <sheetData>
    <row r="1" spans="4:8" ht="18.75">
      <c r="D1" s="31"/>
      <c r="E1" s="31"/>
      <c r="G1" s="209" t="s">
        <v>94</v>
      </c>
      <c r="H1" s="209"/>
    </row>
    <row r="2" spans="4:8" ht="18.75">
      <c r="D2" s="31"/>
      <c r="E2" s="31"/>
      <c r="G2" s="32"/>
      <c r="H2" s="32"/>
    </row>
    <row r="3" spans="1:9" ht="18.75">
      <c r="A3" s="210" t="s">
        <v>187</v>
      </c>
      <c r="B3" s="210"/>
      <c r="C3" s="210"/>
      <c r="D3" s="210"/>
      <c r="E3" s="210"/>
      <c r="F3" s="210"/>
      <c r="G3" s="210"/>
      <c r="H3" s="210"/>
      <c r="I3" s="210"/>
    </row>
    <row r="4" ht="13.5" thickBot="1"/>
    <row r="5" spans="1:11" ht="13.5" thickBot="1">
      <c r="A5" s="211" t="s">
        <v>24</v>
      </c>
      <c r="B5" s="213" t="s">
        <v>25</v>
      </c>
      <c r="C5" s="211" t="s">
        <v>26</v>
      </c>
      <c r="D5" s="207" t="s">
        <v>178</v>
      </c>
      <c r="E5" s="203" t="s">
        <v>179</v>
      </c>
      <c r="F5" s="205" t="s">
        <v>190</v>
      </c>
      <c r="G5" s="206"/>
      <c r="H5" s="206"/>
      <c r="I5" s="207" t="s">
        <v>188</v>
      </c>
      <c r="J5" s="203" t="s">
        <v>189</v>
      </c>
      <c r="K5" s="83"/>
    </row>
    <row r="6" spans="1:11" ht="49.5" customHeight="1" thickBot="1">
      <c r="A6" s="212"/>
      <c r="B6" s="214"/>
      <c r="C6" s="215"/>
      <c r="D6" s="216"/>
      <c r="E6" s="217"/>
      <c r="F6" s="84" t="s">
        <v>182</v>
      </c>
      <c r="G6" s="85" t="s">
        <v>183</v>
      </c>
      <c r="H6" s="86" t="s">
        <v>184</v>
      </c>
      <c r="I6" s="208"/>
      <c r="J6" s="204"/>
      <c r="K6" s="83"/>
    </row>
    <row r="7" spans="1:11" ht="13.5" thickBot="1">
      <c r="A7" s="114">
        <v>1</v>
      </c>
      <c r="B7" s="114">
        <v>2</v>
      </c>
      <c r="C7" s="87">
        <v>3</v>
      </c>
      <c r="D7" s="107">
        <v>4</v>
      </c>
      <c r="E7" s="87">
        <v>5</v>
      </c>
      <c r="F7" s="88">
        <v>6</v>
      </c>
      <c r="G7" s="89">
        <v>7</v>
      </c>
      <c r="H7" s="88">
        <v>8</v>
      </c>
      <c r="I7" s="102">
        <v>9</v>
      </c>
      <c r="J7" s="88">
        <v>10</v>
      </c>
      <c r="K7" s="83"/>
    </row>
    <row r="8" spans="1:11" ht="13.5" thickBot="1">
      <c r="A8" s="179" t="s">
        <v>98</v>
      </c>
      <c r="B8" s="179"/>
      <c r="C8" s="181" t="s">
        <v>172</v>
      </c>
      <c r="D8" s="177">
        <f>SUM(D9)</f>
        <v>119</v>
      </c>
      <c r="E8" s="177">
        <f aca="true" t="shared" si="0" ref="E8:J8">SUM(E9)</f>
        <v>118</v>
      </c>
      <c r="F8" s="177">
        <f t="shared" si="0"/>
        <v>0</v>
      </c>
      <c r="G8" s="177">
        <f t="shared" si="0"/>
        <v>0</v>
      </c>
      <c r="H8" s="177">
        <f t="shared" si="0"/>
        <v>0</v>
      </c>
      <c r="I8" s="177">
        <f t="shared" si="0"/>
        <v>0</v>
      </c>
      <c r="J8" s="178">
        <f t="shared" si="0"/>
        <v>0</v>
      </c>
      <c r="K8" s="83"/>
    </row>
    <row r="9" spans="1:11" ht="13.5" thickBot="1">
      <c r="A9" s="180"/>
      <c r="B9" s="182" t="s">
        <v>168</v>
      </c>
      <c r="C9" s="183" t="s">
        <v>27</v>
      </c>
      <c r="D9" s="184">
        <v>119</v>
      </c>
      <c r="E9" s="184">
        <v>118</v>
      </c>
      <c r="F9" s="185"/>
      <c r="G9" s="186">
        <v>0</v>
      </c>
      <c r="H9" s="185"/>
      <c r="I9" s="187"/>
      <c r="J9" s="185"/>
      <c r="K9" s="83"/>
    </row>
    <row r="10" spans="1:12" ht="13.5" thickBot="1">
      <c r="A10" s="20" t="s">
        <v>28</v>
      </c>
      <c r="B10" s="12"/>
      <c r="C10" s="5" t="s">
        <v>29</v>
      </c>
      <c r="D10" s="44">
        <f aca="true" t="shared" si="1" ref="D10:I10">SUM(D11)</f>
        <v>1000</v>
      </c>
      <c r="E10" s="44">
        <f t="shared" si="1"/>
        <v>150</v>
      </c>
      <c r="F10" s="43">
        <f t="shared" si="1"/>
        <v>95</v>
      </c>
      <c r="G10" s="90">
        <f t="shared" si="1"/>
        <v>95</v>
      </c>
      <c r="H10" s="43">
        <f t="shared" si="1"/>
        <v>95</v>
      </c>
      <c r="I10" s="44">
        <f t="shared" si="1"/>
        <v>285</v>
      </c>
      <c r="J10" s="45">
        <f>SUM(I10+E10)</f>
        <v>435</v>
      </c>
      <c r="K10" s="83"/>
      <c r="L10" s="189"/>
    </row>
    <row r="11" spans="1:12" ht="13.5" thickBot="1">
      <c r="A11" s="17"/>
      <c r="B11" s="13" t="s">
        <v>30</v>
      </c>
      <c r="C11" s="6" t="s">
        <v>27</v>
      </c>
      <c r="D11" s="108">
        <v>1000</v>
      </c>
      <c r="E11" s="47">
        <v>150</v>
      </c>
      <c r="F11" s="51">
        <v>95</v>
      </c>
      <c r="G11" s="91">
        <v>95</v>
      </c>
      <c r="H11" s="51">
        <v>95</v>
      </c>
      <c r="I11" s="52">
        <f>SUM(F11:H11)</f>
        <v>285</v>
      </c>
      <c r="J11" s="115">
        <f aca="true" t="shared" si="2" ref="J11:J85">SUM(I11+E11)</f>
        <v>435</v>
      </c>
      <c r="K11" s="83"/>
      <c r="L11" s="38"/>
    </row>
    <row r="12" spans="1:12" ht="13.5" thickBot="1">
      <c r="A12" s="120">
        <v>600</v>
      </c>
      <c r="B12" s="12"/>
      <c r="C12" s="5" t="s">
        <v>31</v>
      </c>
      <c r="D12" s="44">
        <f aca="true" t="shared" si="3" ref="D12:I12">SUM(D13:D15)</f>
        <v>3844723</v>
      </c>
      <c r="E12" s="44">
        <f t="shared" si="3"/>
        <v>2943990</v>
      </c>
      <c r="F12" s="43">
        <f t="shared" si="3"/>
        <v>83941</v>
      </c>
      <c r="G12" s="90">
        <f t="shared" si="3"/>
        <v>83941</v>
      </c>
      <c r="H12" s="43">
        <f t="shared" si="3"/>
        <v>83940</v>
      </c>
      <c r="I12" s="103">
        <f t="shared" si="3"/>
        <v>251822</v>
      </c>
      <c r="J12" s="45">
        <f t="shared" si="2"/>
        <v>3195812</v>
      </c>
      <c r="K12" s="83"/>
      <c r="L12" s="38"/>
    </row>
    <row r="13" spans="1:12" ht="12.75">
      <c r="A13" s="126"/>
      <c r="B13" s="125">
        <v>60004</v>
      </c>
      <c r="C13" s="27" t="s">
        <v>113</v>
      </c>
      <c r="D13" s="109"/>
      <c r="E13" s="46"/>
      <c r="F13" s="51"/>
      <c r="G13" s="91"/>
      <c r="H13" s="51"/>
      <c r="I13" s="69">
        <f>SUM(F13:H13)</f>
        <v>0</v>
      </c>
      <c r="J13" s="96">
        <f t="shared" si="2"/>
        <v>0</v>
      </c>
      <c r="K13" s="83"/>
      <c r="L13" s="38"/>
    </row>
    <row r="14" spans="1:12" ht="25.5">
      <c r="A14" s="17"/>
      <c r="B14" s="117">
        <v>60015</v>
      </c>
      <c r="C14" s="7" t="s">
        <v>95</v>
      </c>
      <c r="D14" s="110">
        <v>2053504</v>
      </c>
      <c r="E14" s="46">
        <v>1414116</v>
      </c>
      <c r="F14" s="59">
        <v>53393</v>
      </c>
      <c r="G14" s="59">
        <v>53393</v>
      </c>
      <c r="H14" s="59">
        <v>53392</v>
      </c>
      <c r="I14" s="63">
        <f>SUM(F14:H14)</f>
        <v>160178</v>
      </c>
      <c r="J14" s="116">
        <f>SUM(I14+E14)</f>
        <v>1574294</v>
      </c>
      <c r="K14" s="83"/>
      <c r="L14" s="38"/>
    </row>
    <row r="15" spans="1:12" ht="13.5" thickBot="1">
      <c r="A15" s="39"/>
      <c r="B15" s="119">
        <v>60016</v>
      </c>
      <c r="C15" s="8" t="s">
        <v>32</v>
      </c>
      <c r="D15" s="111">
        <v>1791219</v>
      </c>
      <c r="E15" s="42">
        <v>1529874</v>
      </c>
      <c r="F15" s="59">
        <v>30548</v>
      </c>
      <c r="G15" s="59">
        <v>30548</v>
      </c>
      <c r="H15" s="51">
        <v>30548</v>
      </c>
      <c r="I15" s="104">
        <f>SUM(F15:H15)</f>
        <v>91644</v>
      </c>
      <c r="J15" s="95">
        <f t="shared" si="2"/>
        <v>1621518</v>
      </c>
      <c r="K15" s="83"/>
      <c r="L15" s="38"/>
    </row>
    <row r="16" spans="1:12" ht="13.5" thickBot="1">
      <c r="A16" s="122">
        <v>700</v>
      </c>
      <c r="B16" s="12"/>
      <c r="C16" s="5" t="s">
        <v>33</v>
      </c>
      <c r="D16" s="44">
        <f aca="true" t="shared" si="4" ref="D16:I16">SUM(D17:D18)</f>
        <v>2777286</v>
      </c>
      <c r="E16" s="44">
        <f t="shared" si="4"/>
        <v>1713776</v>
      </c>
      <c r="F16" s="43">
        <f t="shared" si="4"/>
        <v>118168</v>
      </c>
      <c r="G16" s="90">
        <f t="shared" si="4"/>
        <v>118167</v>
      </c>
      <c r="H16" s="43">
        <f t="shared" si="4"/>
        <v>118167</v>
      </c>
      <c r="I16" s="105">
        <f t="shared" si="4"/>
        <v>354502</v>
      </c>
      <c r="J16" s="45">
        <f t="shared" si="2"/>
        <v>2068278</v>
      </c>
      <c r="K16" s="83"/>
      <c r="L16" s="38"/>
    </row>
    <row r="17" spans="1:12" ht="25.5">
      <c r="A17" s="40"/>
      <c r="B17" s="117">
        <v>70005</v>
      </c>
      <c r="C17" s="7" t="s">
        <v>34</v>
      </c>
      <c r="D17" s="110">
        <v>2777286</v>
      </c>
      <c r="E17" s="46">
        <v>1713776</v>
      </c>
      <c r="F17" s="93">
        <v>118168</v>
      </c>
      <c r="G17" s="93">
        <v>118167</v>
      </c>
      <c r="H17" s="93">
        <v>118167</v>
      </c>
      <c r="I17" s="69">
        <f>SUM(F17:H17)</f>
        <v>354502</v>
      </c>
      <c r="J17" s="96">
        <f t="shared" si="2"/>
        <v>2068278</v>
      </c>
      <c r="K17" s="83"/>
      <c r="L17" s="38"/>
    </row>
    <row r="18" spans="1:12" ht="13.5" thickBot="1">
      <c r="A18" s="41"/>
      <c r="B18" s="119">
        <v>70095</v>
      </c>
      <c r="C18" s="8" t="s">
        <v>27</v>
      </c>
      <c r="D18" s="112"/>
      <c r="E18" s="42"/>
      <c r="F18" s="51">
        <v>0</v>
      </c>
      <c r="G18" s="91">
        <v>0</v>
      </c>
      <c r="H18" s="51">
        <v>0</v>
      </c>
      <c r="I18" s="50">
        <f>SUM(F18:H18)</f>
        <v>0</v>
      </c>
      <c r="J18" s="95">
        <f t="shared" si="2"/>
        <v>0</v>
      </c>
      <c r="K18" s="83"/>
      <c r="L18" s="38"/>
    </row>
    <row r="19" spans="1:12" ht="13.5" thickBot="1">
      <c r="A19" s="122">
        <v>710</v>
      </c>
      <c r="B19" s="12"/>
      <c r="C19" s="5" t="s">
        <v>35</v>
      </c>
      <c r="D19" s="44">
        <f>SUM(D20:D24)</f>
        <v>307500</v>
      </c>
      <c r="E19" s="44">
        <f aca="true" t="shared" si="5" ref="E19:J19">SUM(E20:E24)</f>
        <v>63000</v>
      </c>
      <c r="F19" s="44">
        <f t="shared" si="5"/>
        <v>26621</v>
      </c>
      <c r="G19" s="44">
        <f t="shared" si="5"/>
        <v>26621</v>
      </c>
      <c r="H19" s="44">
        <f t="shared" si="5"/>
        <v>26621</v>
      </c>
      <c r="I19" s="44">
        <f t="shared" si="5"/>
        <v>79863</v>
      </c>
      <c r="J19" s="43">
        <f t="shared" si="5"/>
        <v>142863</v>
      </c>
      <c r="K19" s="83"/>
      <c r="L19" s="38"/>
    </row>
    <row r="20" spans="1:13" ht="26.25" thickBot="1">
      <c r="A20" s="140"/>
      <c r="B20" s="26">
        <v>71004</v>
      </c>
      <c r="C20" s="27" t="s">
        <v>103</v>
      </c>
      <c r="D20" s="109"/>
      <c r="E20" s="109"/>
      <c r="F20" s="92"/>
      <c r="G20" s="101"/>
      <c r="H20" s="92"/>
      <c r="I20" s="109"/>
      <c r="J20" s="96">
        <f t="shared" si="2"/>
        <v>0</v>
      </c>
      <c r="K20" s="83"/>
      <c r="L20" s="38"/>
      <c r="M20" t="s">
        <v>174</v>
      </c>
    </row>
    <row r="21" spans="1:12" ht="12.75">
      <c r="A21" s="40"/>
      <c r="B21" s="117">
        <v>71013</v>
      </c>
      <c r="C21" s="7" t="s">
        <v>36</v>
      </c>
      <c r="D21" s="110">
        <v>85000</v>
      </c>
      <c r="E21" s="46"/>
      <c r="F21" s="51">
        <v>9444</v>
      </c>
      <c r="G21" s="91">
        <v>9444</v>
      </c>
      <c r="H21" s="51">
        <v>9444</v>
      </c>
      <c r="I21" s="50">
        <f>SUM(F21:H21)</f>
        <v>28332</v>
      </c>
      <c r="J21" s="96">
        <f t="shared" si="2"/>
        <v>28332</v>
      </c>
      <c r="K21" s="83"/>
      <c r="L21" s="38"/>
    </row>
    <row r="22" spans="1:12" ht="25.5">
      <c r="A22" s="17"/>
      <c r="B22" s="118">
        <v>71014</v>
      </c>
      <c r="C22" s="9" t="s">
        <v>37</v>
      </c>
      <c r="D22" s="113">
        <v>20000</v>
      </c>
      <c r="E22" s="56"/>
      <c r="F22" s="59">
        <v>2222</v>
      </c>
      <c r="G22" s="59">
        <v>2222</v>
      </c>
      <c r="H22" s="59">
        <v>2222</v>
      </c>
      <c r="I22" s="63">
        <f>SUM(F22:H22)</f>
        <v>6666</v>
      </c>
      <c r="J22" s="116">
        <f t="shared" si="2"/>
        <v>6666</v>
      </c>
      <c r="K22" s="83"/>
      <c r="L22" s="38"/>
    </row>
    <row r="23" spans="1:12" ht="13.5" thickBot="1">
      <c r="A23" s="39"/>
      <c r="B23" s="15">
        <v>71015</v>
      </c>
      <c r="C23" s="9" t="s">
        <v>38</v>
      </c>
      <c r="D23" s="113">
        <v>197000</v>
      </c>
      <c r="E23" s="56">
        <v>63000</v>
      </c>
      <c r="F23" s="59">
        <v>14955</v>
      </c>
      <c r="G23" s="139">
        <v>14955</v>
      </c>
      <c r="H23" s="59">
        <v>14955</v>
      </c>
      <c r="I23" s="63">
        <f>SUM(F23:H23)</f>
        <v>44865</v>
      </c>
      <c r="J23" s="116">
        <f t="shared" si="2"/>
        <v>107865</v>
      </c>
      <c r="K23" s="137"/>
      <c r="L23" s="38"/>
    </row>
    <row r="24" spans="1:12" ht="13.5" thickBot="1">
      <c r="A24" s="17"/>
      <c r="B24" s="138">
        <v>71035</v>
      </c>
      <c r="C24" s="6" t="s">
        <v>165</v>
      </c>
      <c r="D24" s="108">
        <v>5500</v>
      </c>
      <c r="E24" s="108"/>
      <c r="F24" s="51" t="s">
        <v>177</v>
      </c>
      <c r="G24" s="91"/>
      <c r="H24" s="51"/>
      <c r="I24" s="63">
        <f>SUM(F24:H24)</f>
        <v>0</v>
      </c>
      <c r="J24" s="116">
        <f t="shared" si="2"/>
        <v>0</v>
      </c>
      <c r="K24" s="137"/>
      <c r="L24" s="38"/>
    </row>
    <row r="25" spans="1:12" ht="13.5" thickBot="1">
      <c r="A25" s="122">
        <v>750</v>
      </c>
      <c r="B25" s="12"/>
      <c r="C25" s="5" t="s">
        <v>39</v>
      </c>
      <c r="D25" s="44">
        <f>SUM(D26:D30)</f>
        <v>2127365</v>
      </c>
      <c r="E25" s="44">
        <f aca="true" t="shared" si="6" ref="E25:J25">SUM(E26:E30)</f>
        <v>557207</v>
      </c>
      <c r="F25" s="43">
        <f t="shared" si="6"/>
        <v>194905</v>
      </c>
      <c r="G25" s="90">
        <f t="shared" si="6"/>
        <v>171905</v>
      </c>
      <c r="H25" s="44">
        <f t="shared" si="6"/>
        <v>171905</v>
      </c>
      <c r="I25" s="44">
        <f t="shared" si="6"/>
        <v>538715</v>
      </c>
      <c r="J25" s="43">
        <f t="shared" si="6"/>
        <v>1095922</v>
      </c>
      <c r="K25" s="83"/>
      <c r="L25" s="38"/>
    </row>
    <row r="26" spans="1:12" ht="12.75">
      <c r="A26" s="40"/>
      <c r="B26" s="117">
        <v>75011</v>
      </c>
      <c r="C26" s="7" t="s">
        <v>40</v>
      </c>
      <c r="D26" s="110">
        <v>676100</v>
      </c>
      <c r="E26" s="46">
        <v>206748</v>
      </c>
      <c r="F26" s="51">
        <v>52150</v>
      </c>
      <c r="G26" s="91">
        <v>52150</v>
      </c>
      <c r="H26" s="51">
        <v>52150</v>
      </c>
      <c r="I26" s="52">
        <f>SUM(F26:H26)</f>
        <v>156450</v>
      </c>
      <c r="J26" s="96">
        <f t="shared" si="2"/>
        <v>363198</v>
      </c>
      <c r="K26" s="83"/>
      <c r="L26" s="38"/>
    </row>
    <row r="27" spans="1:12" ht="12.75">
      <c r="A27" s="17"/>
      <c r="B27" s="118">
        <v>75020</v>
      </c>
      <c r="C27" s="9" t="s">
        <v>41</v>
      </c>
      <c r="D27" s="113">
        <v>1000000</v>
      </c>
      <c r="E27" s="56">
        <v>279751</v>
      </c>
      <c r="F27" s="59">
        <v>80027</v>
      </c>
      <c r="G27" s="190">
        <v>80027</v>
      </c>
      <c r="H27" s="59">
        <v>80027</v>
      </c>
      <c r="I27" s="63">
        <f>SUM(F27:H27)</f>
        <v>240081</v>
      </c>
      <c r="J27" s="116">
        <f t="shared" si="2"/>
        <v>519832</v>
      </c>
      <c r="K27" s="83"/>
      <c r="L27" s="38"/>
    </row>
    <row r="28" spans="1:12" ht="25.5">
      <c r="A28" s="17"/>
      <c r="B28" s="118">
        <v>75023</v>
      </c>
      <c r="C28" s="9" t="s">
        <v>75</v>
      </c>
      <c r="D28" s="113">
        <v>258000</v>
      </c>
      <c r="E28" s="56">
        <v>68708</v>
      </c>
      <c r="F28" s="59">
        <v>21032</v>
      </c>
      <c r="G28" s="190">
        <v>21032</v>
      </c>
      <c r="H28" s="59">
        <v>21032</v>
      </c>
      <c r="I28" s="63">
        <f>SUM(F28:H28)</f>
        <v>63096</v>
      </c>
      <c r="J28" s="116">
        <f t="shared" si="2"/>
        <v>131804</v>
      </c>
      <c r="K28" s="83"/>
      <c r="L28" s="38"/>
    </row>
    <row r="29" spans="1:12" ht="13.5" thickBot="1">
      <c r="A29" s="39"/>
      <c r="B29" s="15">
        <v>75045</v>
      </c>
      <c r="C29" s="9" t="s">
        <v>42</v>
      </c>
      <c r="D29" s="113">
        <v>25000</v>
      </c>
      <c r="E29" s="56">
        <v>2000</v>
      </c>
      <c r="F29" s="59">
        <v>23000</v>
      </c>
      <c r="G29" s="139"/>
      <c r="H29" s="59"/>
      <c r="I29" s="63">
        <f>SUM(F29:H29)</f>
        <v>23000</v>
      </c>
      <c r="J29" s="116">
        <f t="shared" si="2"/>
        <v>25000</v>
      </c>
      <c r="K29" s="83"/>
      <c r="L29" s="38"/>
    </row>
    <row r="30" spans="1:12" ht="26.25" thickBot="1">
      <c r="A30" s="39"/>
      <c r="B30" s="138">
        <v>75075</v>
      </c>
      <c r="C30" s="6" t="s">
        <v>155</v>
      </c>
      <c r="D30" s="108">
        <v>168265</v>
      </c>
      <c r="E30" s="108"/>
      <c r="F30" s="157">
        <v>18696</v>
      </c>
      <c r="G30" s="91">
        <v>18696</v>
      </c>
      <c r="H30" s="52">
        <v>18696</v>
      </c>
      <c r="I30" s="63">
        <f>SUM(F30:H30)</f>
        <v>56088</v>
      </c>
      <c r="J30" s="116">
        <f t="shared" si="2"/>
        <v>56088</v>
      </c>
      <c r="K30" s="83"/>
      <c r="L30" s="38"/>
    </row>
    <row r="31" spans="1:12" ht="39" thickBot="1">
      <c r="A31" s="121">
        <v>751</v>
      </c>
      <c r="B31" s="12"/>
      <c r="C31" s="5" t="s">
        <v>43</v>
      </c>
      <c r="D31" s="44">
        <f>SUM(D32:D33)</f>
        <v>76087</v>
      </c>
      <c r="E31" s="44">
        <f aca="true" t="shared" si="7" ref="E31:J31">SUM(E32:E33)</f>
        <v>1969</v>
      </c>
      <c r="F31" s="44">
        <f t="shared" si="7"/>
        <v>663</v>
      </c>
      <c r="G31" s="44">
        <f t="shared" si="7"/>
        <v>68868</v>
      </c>
      <c r="H31" s="44">
        <f t="shared" si="7"/>
        <v>663</v>
      </c>
      <c r="I31" s="44">
        <f t="shared" si="7"/>
        <v>70194</v>
      </c>
      <c r="J31" s="43">
        <f t="shared" si="7"/>
        <v>72163</v>
      </c>
      <c r="K31" s="83"/>
      <c r="L31" s="38"/>
    </row>
    <row r="32" spans="1:12" ht="39.75" customHeight="1" thickBot="1">
      <c r="A32" s="14"/>
      <c r="B32" s="14">
        <v>75101</v>
      </c>
      <c r="C32" s="7" t="s">
        <v>76</v>
      </c>
      <c r="D32" s="110">
        <v>7882</v>
      </c>
      <c r="E32" s="92">
        <v>1969</v>
      </c>
      <c r="F32" s="93">
        <v>663</v>
      </c>
      <c r="G32" s="171">
        <v>663</v>
      </c>
      <c r="H32" s="93">
        <v>663</v>
      </c>
      <c r="I32" s="69">
        <f>SUM(F32:H32)</f>
        <v>1989</v>
      </c>
      <c r="J32" s="132">
        <f t="shared" si="2"/>
        <v>3958</v>
      </c>
      <c r="K32" s="83"/>
      <c r="L32" s="38"/>
    </row>
    <row r="33" spans="1:12" ht="66.75" customHeight="1" thickBot="1">
      <c r="A33" s="17"/>
      <c r="B33" s="21" t="s">
        <v>166</v>
      </c>
      <c r="C33" s="9" t="s">
        <v>167</v>
      </c>
      <c r="D33" s="108">
        <v>68205</v>
      </c>
      <c r="E33" s="108"/>
      <c r="F33" s="157"/>
      <c r="G33" s="91">
        <v>68205</v>
      </c>
      <c r="H33" s="52"/>
      <c r="I33" s="69">
        <f>SUM(F33:H33)</f>
        <v>68205</v>
      </c>
      <c r="J33" s="132">
        <f t="shared" si="2"/>
        <v>68205</v>
      </c>
      <c r="K33" s="83"/>
      <c r="L33" s="38"/>
    </row>
    <row r="34" spans="1:12" ht="26.25" thickBot="1">
      <c r="A34" s="120">
        <v>754</v>
      </c>
      <c r="B34" s="12"/>
      <c r="C34" s="5" t="s">
        <v>44</v>
      </c>
      <c r="D34" s="44">
        <f aca="true" t="shared" si="8" ref="D34:J34">SUM(D35:D37)</f>
        <v>4105000</v>
      </c>
      <c r="E34" s="44">
        <f t="shared" si="8"/>
        <v>1489531</v>
      </c>
      <c r="F34" s="44">
        <f t="shared" si="8"/>
        <v>292139</v>
      </c>
      <c r="G34" s="44">
        <f t="shared" si="8"/>
        <v>292139</v>
      </c>
      <c r="H34" s="44">
        <f t="shared" si="8"/>
        <v>292139</v>
      </c>
      <c r="I34" s="44">
        <f t="shared" si="8"/>
        <v>876417</v>
      </c>
      <c r="J34" s="43">
        <f t="shared" si="8"/>
        <v>2365948</v>
      </c>
      <c r="K34" s="83"/>
      <c r="L34" s="38"/>
    </row>
    <row r="35" spans="1:12" ht="25.5">
      <c r="A35" s="40"/>
      <c r="B35" s="117">
        <v>75411</v>
      </c>
      <c r="C35" s="7" t="s">
        <v>45</v>
      </c>
      <c r="D35" s="110">
        <v>3955000</v>
      </c>
      <c r="E35" s="46">
        <v>1452882</v>
      </c>
      <c r="F35" s="93">
        <v>278000</v>
      </c>
      <c r="G35" s="93">
        <v>278000</v>
      </c>
      <c r="H35" s="93">
        <v>278000</v>
      </c>
      <c r="I35" s="69">
        <f>SUM(F35:H35)</f>
        <v>834000</v>
      </c>
      <c r="J35" s="96">
        <f t="shared" si="2"/>
        <v>2286882</v>
      </c>
      <c r="K35" s="137"/>
      <c r="L35" s="38"/>
    </row>
    <row r="36" spans="1:12" ht="13.5" thickBot="1">
      <c r="A36" s="39"/>
      <c r="B36" s="15">
        <v>75416</v>
      </c>
      <c r="C36" s="9" t="s">
        <v>46</v>
      </c>
      <c r="D36" s="113">
        <v>150000</v>
      </c>
      <c r="E36" s="56">
        <v>22749</v>
      </c>
      <c r="F36" s="59">
        <v>14139</v>
      </c>
      <c r="G36" s="139">
        <v>14139</v>
      </c>
      <c r="H36" s="59">
        <v>14139</v>
      </c>
      <c r="I36" s="63">
        <f>SUM(F36:H36)</f>
        <v>42417</v>
      </c>
      <c r="J36" s="116">
        <f t="shared" si="2"/>
        <v>65166</v>
      </c>
      <c r="K36" s="83"/>
      <c r="L36" s="38"/>
    </row>
    <row r="37" spans="1:12" ht="13.5" thickBot="1">
      <c r="A37" s="17"/>
      <c r="B37" s="138">
        <v>75495</v>
      </c>
      <c r="C37" s="6" t="s">
        <v>27</v>
      </c>
      <c r="D37" s="108"/>
      <c r="E37" s="108">
        <v>13900</v>
      </c>
      <c r="F37" s="51"/>
      <c r="G37" s="91"/>
      <c r="H37" s="51"/>
      <c r="I37" s="63">
        <f>SUM(F37:H37)</f>
        <v>0</v>
      </c>
      <c r="J37" s="116">
        <f t="shared" si="2"/>
        <v>13900</v>
      </c>
      <c r="K37" s="83"/>
      <c r="L37" s="38"/>
    </row>
    <row r="38" spans="1:12" ht="64.5" thickBot="1">
      <c r="A38" s="122">
        <v>756</v>
      </c>
      <c r="B38" s="12"/>
      <c r="C38" s="5" t="s">
        <v>89</v>
      </c>
      <c r="D38" s="44">
        <f aca="true" t="shared" si="9" ref="D38:I38">SUM(D39:D45)</f>
        <v>59949513</v>
      </c>
      <c r="E38" s="44">
        <f t="shared" si="9"/>
        <v>14528206</v>
      </c>
      <c r="F38" s="43">
        <f t="shared" si="9"/>
        <v>5046811.333333334</v>
      </c>
      <c r="G38" s="90">
        <f t="shared" si="9"/>
        <v>5046811.333333334</v>
      </c>
      <c r="H38" s="43">
        <f t="shared" si="9"/>
        <v>5046811.333333334</v>
      </c>
      <c r="I38" s="44">
        <f t="shared" si="9"/>
        <v>15140434</v>
      </c>
      <c r="J38" s="45">
        <f t="shared" si="2"/>
        <v>29668640</v>
      </c>
      <c r="K38" s="83"/>
      <c r="L38" s="38"/>
    </row>
    <row r="39" spans="1:12" ht="25.5">
      <c r="A39" s="40"/>
      <c r="B39" s="117">
        <v>75601</v>
      </c>
      <c r="C39" s="7" t="s">
        <v>47</v>
      </c>
      <c r="D39" s="110">
        <v>285000</v>
      </c>
      <c r="E39" s="92">
        <v>71191</v>
      </c>
      <c r="F39" s="93">
        <v>23756</v>
      </c>
      <c r="G39" s="93">
        <v>23756</v>
      </c>
      <c r="H39" s="93">
        <v>23756</v>
      </c>
      <c r="I39" s="93">
        <f>SUM(F39:H39)</f>
        <v>71268</v>
      </c>
      <c r="J39" s="96">
        <f t="shared" si="2"/>
        <v>142459</v>
      </c>
      <c r="K39" s="83"/>
      <c r="L39" s="38"/>
    </row>
    <row r="40" spans="1:12" ht="77.25" thickBot="1">
      <c r="A40" s="39"/>
      <c r="B40" s="124">
        <v>75615</v>
      </c>
      <c r="C40" s="29" t="s">
        <v>100</v>
      </c>
      <c r="D40" s="111">
        <v>14057258</v>
      </c>
      <c r="E40" s="56">
        <v>3504136</v>
      </c>
      <c r="F40" s="59">
        <f aca="true" t="shared" si="10" ref="F40:F45">(D40-E40)/9</f>
        <v>1172569.111111111</v>
      </c>
      <c r="G40" s="59">
        <f aca="true" t="shared" si="11" ref="G40:G45">(D40-E40)/9</f>
        <v>1172569.111111111</v>
      </c>
      <c r="H40" s="59">
        <f aca="true" t="shared" si="12" ref="H40:H45">(D40-E40)/9</f>
        <v>1172569.111111111</v>
      </c>
      <c r="I40" s="55">
        <f aca="true" t="shared" si="13" ref="I40:I45">SUM(F40:H40)</f>
        <v>3517707.333333333</v>
      </c>
      <c r="J40" s="130">
        <f t="shared" si="2"/>
        <v>7021843.333333333</v>
      </c>
      <c r="K40" s="83"/>
      <c r="L40" s="38"/>
    </row>
    <row r="41" spans="1:12" ht="76.5">
      <c r="A41" s="131"/>
      <c r="B41" s="125">
        <v>75616</v>
      </c>
      <c r="C41" s="27" t="s">
        <v>153</v>
      </c>
      <c r="D41" s="109">
        <v>6617333</v>
      </c>
      <c r="E41" s="56">
        <v>2390924</v>
      </c>
      <c r="F41" s="59">
        <f t="shared" si="10"/>
        <v>469601</v>
      </c>
      <c r="G41" s="59">
        <f t="shared" si="11"/>
        <v>469601</v>
      </c>
      <c r="H41" s="59">
        <f t="shared" si="12"/>
        <v>469601</v>
      </c>
      <c r="I41" s="52">
        <f t="shared" si="13"/>
        <v>1408803</v>
      </c>
      <c r="J41" s="132">
        <f t="shared" si="2"/>
        <v>3799727</v>
      </c>
      <c r="K41" s="83"/>
      <c r="L41" s="38"/>
    </row>
    <row r="42" spans="1:12" ht="51">
      <c r="A42" s="17"/>
      <c r="B42" s="118">
        <v>75618</v>
      </c>
      <c r="C42" s="9" t="s">
        <v>83</v>
      </c>
      <c r="D42" s="113">
        <v>1900000</v>
      </c>
      <c r="E42" s="46">
        <v>613701</v>
      </c>
      <c r="F42" s="59">
        <f t="shared" si="10"/>
        <v>142922.11111111112</v>
      </c>
      <c r="G42" s="59">
        <f t="shared" si="11"/>
        <v>142922.11111111112</v>
      </c>
      <c r="H42" s="59">
        <f t="shared" si="12"/>
        <v>142922.11111111112</v>
      </c>
      <c r="I42" s="59">
        <f t="shared" si="13"/>
        <v>428766.3333333334</v>
      </c>
      <c r="J42" s="116">
        <f t="shared" si="2"/>
        <v>1042467.3333333334</v>
      </c>
      <c r="K42" s="83"/>
      <c r="L42" s="38"/>
    </row>
    <row r="43" spans="1:12" ht="12.75">
      <c r="A43" s="17"/>
      <c r="B43" s="118">
        <v>75619</v>
      </c>
      <c r="C43" s="9" t="s">
        <v>48</v>
      </c>
      <c r="D43" s="113">
        <v>230000</v>
      </c>
      <c r="E43" s="47">
        <v>6670</v>
      </c>
      <c r="F43" s="59">
        <f t="shared" si="10"/>
        <v>24814.444444444445</v>
      </c>
      <c r="G43" s="59">
        <f t="shared" si="11"/>
        <v>24814.444444444445</v>
      </c>
      <c r="H43" s="59">
        <f t="shared" si="12"/>
        <v>24814.444444444445</v>
      </c>
      <c r="I43" s="52">
        <f t="shared" si="13"/>
        <v>74443.33333333334</v>
      </c>
      <c r="J43" s="116">
        <f t="shared" si="2"/>
        <v>81113.33333333334</v>
      </c>
      <c r="K43" s="83"/>
      <c r="L43" s="38"/>
    </row>
    <row r="44" spans="1:12" ht="38.25">
      <c r="A44" s="17"/>
      <c r="B44" s="118">
        <v>75621</v>
      </c>
      <c r="C44" s="9" t="s">
        <v>49</v>
      </c>
      <c r="D44" s="113">
        <v>28815737</v>
      </c>
      <c r="E44" s="56">
        <v>6207945</v>
      </c>
      <c r="F44" s="59">
        <f t="shared" si="10"/>
        <v>2511976.888888889</v>
      </c>
      <c r="G44" s="59">
        <f t="shared" si="11"/>
        <v>2511976.888888889</v>
      </c>
      <c r="H44" s="59">
        <f t="shared" si="12"/>
        <v>2511976.888888889</v>
      </c>
      <c r="I44" s="59">
        <f t="shared" si="13"/>
        <v>7535930.666666667</v>
      </c>
      <c r="J44" s="116">
        <f t="shared" si="2"/>
        <v>13743875.666666668</v>
      </c>
      <c r="K44" s="83"/>
      <c r="L44" s="38"/>
    </row>
    <row r="45" spans="1:12" ht="39" thickBot="1">
      <c r="A45" s="39"/>
      <c r="B45" s="119">
        <v>75622</v>
      </c>
      <c r="C45" s="8" t="s">
        <v>50</v>
      </c>
      <c r="D45" s="112">
        <v>8044185</v>
      </c>
      <c r="E45" s="47">
        <v>1733639</v>
      </c>
      <c r="F45" s="59">
        <f t="shared" si="10"/>
        <v>701171.7777777778</v>
      </c>
      <c r="G45" s="59">
        <f t="shared" si="11"/>
        <v>701171.7777777778</v>
      </c>
      <c r="H45" s="59">
        <f t="shared" si="12"/>
        <v>701171.7777777778</v>
      </c>
      <c r="I45" s="52">
        <f t="shared" si="13"/>
        <v>2103515.333333333</v>
      </c>
      <c r="J45" s="95">
        <f t="shared" si="2"/>
        <v>3837154.333333333</v>
      </c>
      <c r="K45" s="83"/>
      <c r="L45" s="38"/>
    </row>
    <row r="46" spans="1:12" ht="13.5" thickBot="1">
      <c r="A46" s="122">
        <v>758</v>
      </c>
      <c r="B46" s="12"/>
      <c r="C46" s="5" t="s">
        <v>51</v>
      </c>
      <c r="D46" s="44">
        <f aca="true" t="shared" si="14" ref="D46:I46">SUM(D47:D52)</f>
        <v>71785486</v>
      </c>
      <c r="E46" s="44">
        <f t="shared" si="14"/>
        <v>26394572</v>
      </c>
      <c r="F46" s="43">
        <f t="shared" si="14"/>
        <v>5043434.88888889</v>
      </c>
      <c r="G46" s="90">
        <f t="shared" si="14"/>
        <v>5043434.88888889</v>
      </c>
      <c r="H46" s="43">
        <f t="shared" si="14"/>
        <v>5043434.88888889</v>
      </c>
      <c r="I46" s="44">
        <f t="shared" si="14"/>
        <v>15130304.666666666</v>
      </c>
      <c r="J46" s="45">
        <f t="shared" si="2"/>
        <v>41524876.666666664</v>
      </c>
      <c r="K46" s="83"/>
      <c r="L46" s="38"/>
    </row>
    <row r="47" spans="1:12" ht="38.25">
      <c r="A47" s="40"/>
      <c r="B47" s="117">
        <v>75801</v>
      </c>
      <c r="C47" s="7" t="s">
        <v>77</v>
      </c>
      <c r="D47" s="110">
        <v>62318459</v>
      </c>
      <c r="E47" s="92">
        <v>23968635</v>
      </c>
      <c r="F47" s="201">
        <f aca="true" t="shared" si="15" ref="F47:F52">(D47-E47)/9</f>
        <v>4261091.555555556</v>
      </c>
      <c r="G47" s="201">
        <f aca="true" t="shared" si="16" ref="G47:G52">(D47-E47)/9</f>
        <v>4261091.555555556</v>
      </c>
      <c r="H47" s="201">
        <f aca="true" t="shared" si="17" ref="H47:H52">(D47-E47)/9</f>
        <v>4261091.555555556</v>
      </c>
      <c r="I47" s="69">
        <f>SUM(F47:H47)</f>
        <v>12783274.666666668</v>
      </c>
      <c r="J47" s="132">
        <f t="shared" si="2"/>
        <v>36751909.66666667</v>
      </c>
      <c r="K47" s="83"/>
      <c r="L47" s="38"/>
    </row>
    <row r="48" spans="1:12" ht="25.5">
      <c r="A48" s="17"/>
      <c r="B48" s="117">
        <v>75802</v>
      </c>
      <c r="C48" s="7" t="s">
        <v>173</v>
      </c>
      <c r="D48" s="110"/>
      <c r="E48" s="46"/>
      <c r="F48" s="59">
        <f t="shared" si="15"/>
        <v>0</v>
      </c>
      <c r="G48" s="59">
        <f t="shared" si="16"/>
        <v>0</v>
      </c>
      <c r="H48" s="59">
        <f t="shared" si="17"/>
        <v>0</v>
      </c>
      <c r="I48" s="52"/>
      <c r="J48" s="96"/>
      <c r="K48" s="83"/>
      <c r="L48" s="38"/>
    </row>
    <row r="49" spans="1:12" ht="25.5">
      <c r="A49" s="17"/>
      <c r="B49" s="118">
        <v>75803</v>
      </c>
      <c r="C49" s="9" t="s">
        <v>82</v>
      </c>
      <c r="D49" s="113">
        <v>522503</v>
      </c>
      <c r="E49" s="56">
        <v>130626</v>
      </c>
      <c r="F49" s="51">
        <f t="shared" si="15"/>
        <v>43541.88888888889</v>
      </c>
      <c r="G49" s="51">
        <f t="shared" si="16"/>
        <v>43541.88888888889</v>
      </c>
      <c r="H49" s="51">
        <f t="shared" si="17"/>
        <v>43541.88888888889</v>
      </c>
      <c r="I49" s="59">
        <f>SUM(F49:H49)</f>
        <v>130625.66666666667</v>
      </c>
      <c r="J49" s="116">
        <f t="shared" si="2"/>
        <v>261251.6666666667</v>
      </c>
      <c r="K49" s="83"/>
      <c r="L49" s="38"/>
    </row>
    <row r="50" spans="1:12" ht="25.5">
      <c r="A50" s="16"/>
      <c r="B50" s="118">
        <v>75807</v>
      </c>
      <c r="C50" s="9" t="s">
        <v>91</v>
      </c>
      <c r="D50" s="113">
        <v>3686983</v>
      </c>
      <c r="E50" s="56">
        <v>921746</v>
      </c>
      <c r="F50" s="59">
        <f t="shared" si="15"/>
        <v>307248.55555555556</v>
      </c>
      <c r="G50" s="59">
        <f t="shared" si="16"/>
        <v>307248.55555555556</v>
      </c>
      <c r="H50" s="59">
        <f t="shared" si="17"/>
        <v>307248.55555555556</v>
      </c>
      <c r="I50" s="52">
        <f>SUM(F50:H50)</f>
        <v>921745.6666666667</v>
      </c>
      <c r="J50" s="116">
        <f t="shared" si="2"/>
        <v>1843491.6666666667</v>
      </c>
      <c r="K50" s="83"/>
      <c r="L50" s="38"/>
    </row>
    <row r="51" spans="1:12" ht="25.5">
      <c r="A51" s="16"/>
      <c r="B51" s="118">
        <v>75831</v>
      </c>
      <c r="C51" s="9" t="s">
        <v>97</v>
      </c>
      <c r="D51" s="113">
        <v>2670464</v>
      </c>
      <c r="E51" s="56">
        <v>646770</v>
      </c>
      <c r="F51" s="59">
        <f t="shared" si="15"/>
        <v>224854.88888888888</v>
      </c>
      <c r="G51" s="59">
        <f t="shared" si="16"/>
        <v>224854.88888888888</v>
      </c>
      <c r="H51" s="59">
        <f t="shared" si="17"/>
        <v>224854.88888888888</v>
      </c>
      <c r="I51" s="59">
        <f>SUM(F51:H51)</f>
        <v>674564.6666666666</v>
      </c>
      <c r="J51" s="116">
        <f t="shared" si="2"/>
        <v>1321334.6666666665</v>
      </c>
      <c r="K51" s="83"/>
      <c r="L51" s="38"/>
    </row>
    <row r="52" spans="1:12" ht="26.25" thickBot="1">
      <c r="A52" s="41"/>
      <c r="B52" s="119">
        <v>75832</v>
      </c>
      <c r="C52" s="8" t="s">
        <v>92</v>
      </c>
      <c r="D52" s="112">
        <v>2587077</v>
      </c>
      <c r="E52" s="42">
        <v>726795</v>
      </c>
      <c r="F52" s="55">
        <f t="shared" si="15"/>
        <v>206698</v>
      </c>
      <c r="G52" s="55">
        <f t="shared" si="16"/>
        <v>206698</v>
      </c>
      <c r="H52" s="55">
        <f t="shared" si="17"/>
        <v>206698</v>
      </c>
      <c r="I52" s="52">
        <f>SUM(F52:H52)</f>
        <v>620094</v>
      </c>
      <c r="J52" s="95">
        <f t="shared" si="2"/>
        <v>1346889</v>
      </c>
      <c r="K52" s="83"/>
      <c r="L52" s="38"/>
    </row>
    <row r="53" spans="1:12" ht="13.5" thickBot="1">
      <c r="A53" s="122">
        <v>801</v>
      </c>
      <c r="B53" s="12"/>
      <c r="C53" s="5" t="s">
        <v>52</v>
      </c>
      <c r="D53" s="44">
        <f aca="true" t="shared" si="18" ref="D53:J53">SUM(D54:D62)</f>
        <v>183038</v>
      </c>
      <c r="E53" s="43">
        <f t="shared" si="18"/>
        <v>48876</v>
      </c>
      <c r="F53" s="199">
        <f t="shared" si="18"/>
        <v>14906.888888888887</v>
      </c>
      <c r="G53" s="43">
        <f t="shared" si="18"/>
        <v>14906.888888888887</v>
      </c>
      <c r="H53" s="44">
        <f t="shared" si="18"/>
        <v>14906.888888888887</v>
      </c>
      <c r="I53" s="43">
        <f t="shared" si="18"/>
        <v>44720.666666666664</v>
      </c>
      <c r="J53" s="43">
        <f t="shared" si="18"/>
        <v>93596.66666666666</v>
      </c>
      <c r="K53" s="83"/>
      <c r="L53" s="38"/>
    </row>
    <row r="54" spans="1:12" ht="12.75">
      <c r="A54" s="40"/>
      <c r="B54" s="117">
        <v>80101</v>
      </c>
      <c r="C54" s="7" t="s">
        <v>53</v>
      </c>
      <c r="D54" s="110">
        <v>34797</v>
      </c>
      <c r="E54" s="47">
        <v>12460</v>
      </c>
      <c r="F54" s="200">
        <f>(D54-E54)/9</f>
        <v>2481.8888888888887</v>
      </c>
      <c r="G54" s="201">
        <f>(D54-E54)/9</f>
        <v>2481.8888888888887</v>
      </c>
      <c r="H54" s="91">
        <f>(D54-E54)/9</f>
        <v>2481.8888888888887</v>
      </c>
      <c r="I54" s="51">
        <f>SUM(F54:H54)</f>
        <v>7445.666666666666</v>
      </c>
      <c r="J54" s="115">
        <f>SUM(I54+E54)</f>
        <v>19905.666666666664</v>
      </c>
      <c r="K54" s="83"/>
      <c r="L54" s="38"/>
    </row>
    <row r="55" spans="1:12" ht="12.75">
      <c r="A55" s="17"/>
      <c r="B55" s="117">
        <v>80102</v>
      </c>
      <c r="C55" s="7" t="s">
        <v>149</v>
      </c>
      <c r="D55" s="110">
        <v>1500</v>
      </c>
      <c r="E55" s="56"/>
      <c r="F55" s="161">
        <f aca="true" t="shared" si="19" ref="F55:F62">(D55-E55)/9</f>
        <v>166.66666666666666</v>
      </c>
      <c r="G55" s="59">
        <f aca="true" t="shared" si="20" ref="G55:G62">(D55-E55)/9</f>
        <v>166.66666666666666</v>
      </c>
      <c r="H55" s="139">
        <f aca="true" t="shared" si="21" ref="H55:H62">(D55-E55)/9</f>
        <v>166.66666666666666</v>
      </c>
      <c r="I55" s="59">
        <f aca="true" t="shared" si="22" ref="I55:I62">SUM(F55:H55)</f>
        <v>500</v>
      </c>
      <c r="J55" s="116">
        <f t="shared" si="2"/>
        <v>500</v>
      </c>
      <c r="K55" s="83"/>
      <c r="L55" s="38"/>
    </row>
    <row r="56" spans="1:12" ht="12.75">
      <c r="A56" s="17"/>
      <c r="B56" s="117">
        <v>80104</v>
      </c>
      <c r="C56" s="7" t="s">
        <v>6</v>
      </c>
      <c r="D56" s="110"/>
      <c r="E56" s="46"/>
      <c r="F56" s="161">
        <f t="shared" si="19"/>
        <v>0</v>
      </c>
      <c r="G56" s="59">
        <f t="shared" si="20"/>
        <v>0</v>
      </c>
      <c r="H56" s="139">
        <f t="shared" si="21"/>
        <v>0</v>
      </c>
      <c r="I56" s="51">
        <f t="shared" si="22"/>
        <v>0</v>
      </c>
      <c r="J56" s="116">
        <f t="shared" si="2"/>
        <v>0</v>
      </c>
      <c r="K56" s="83"/>
      <c r="L56" s="38"/>
    </row>
    <row r="57" spans="1:12" ht="12.75">
      <c r="A57" s="17"/>
      <c r="B57" s="118">
        <v>80110</v>
      </c>
      <c r="C57" s="9" t="s">
        <v>54</v>
      </c>
      <c r="D57" s="113">
        <v>26471</v>
      </c>
      <c r="E57" s="56">
        <v>7046</v>
      </c>
      <c r="F57" s="161">
        <f t="shared" si="19"/>
        <v>2158.3333333333335</v>
      </c>
      <c r="G57" s="59">
        <f t="shared" si="20"/>
        <v>2158.3333333333335</v>
      </c>
      <c r="H57" s="139">
        <f t="shared" si="21"/>
        <v>2158.3333333333335</v>
      </c>
      <c r="I57" s="59">
        <f t="shared" si="22"/>
        <v>6475</v>
      </c>
      <c r="J57" s="116">
        <f t="shared" si="2"/>
        <v>13521</v>
      </c>
      <c r="K57" s="83"/>
      <c r="L57" s="38"/>
    </row>
    <row r="58" spans="1:12" ht="12.75">
      <c r="A58" s="17"/>
      <c r="B58" s="118">
        <v>80120</v>
      </c>
      <c r="C58" s="9" t="s">
        <v>55</v>
      </c>
      <c r="D58" s="110">
        <v>47562</v>
      </c>
      <c r="E58" s="46">
        <v>10379</v>
      </c>
      <c r="F58" s="161">
        <f t="shared" si="19"/>
        <v>4131.444444444444</v>
      </c>
      <c r="G58" s="59">
        <f t="shared" si="20"/>
        <v>4131.444444444444</v>
      </c>
      <c r="H58" s="139">
        <f t="shared" si="21"/>
        <v>4131.444444444444</v>
      </c>
      <c r="I58" s="51">
        <f t="shared" si="22"/>
        <v>12394.333333333332</v>
      </c>
      <c r="J58" s="96">
        <f>SUM(I58+E58)</f>
        <v>22773.333333333332</v>
      </c>
      <c r="K58" s="83"/>
      <c r="L58" s="38"/>
    </row>
    <row r="59" spans="1:12" ht="12.75">
      <c r="A59" s="16"/>
      <c r="B59" s="118">
        <v>80123</v>
      </c>
      <c r="C59" s="9" t="s">
        <v>88</v>
      </c>
      <c r="D59" s="113"/>
      <c r="E59" s="56"/>
      <c r="F59" s="161">
        <f t="shared" si="19"/>
        <v>0</v>
      </c>
      <c r="G59" s="59">
        <f t="shared" si="20"/>
        <v>0</v>
      </c>
      <c r="H59" s="139">
        <f t="shared" si="21"/>
        <v>0</v>
      </c>
      <c r="I59" s="59">
        <f t="shared" si="22"/>
        <v>0</v>
      </c>
      <c r="J59" s="116">
        <f t="shared" si="2"/>
        <v>0</v>
      </c>
      <c r="K59" s="83"/>
      <c r="L59" s="38"/>
    </row>
    <row r="60" spans="1:12" ht="12.75">
      <c r="A60" s="17"/>
      <c r="B60" s="118">
        <v>80130</v>
      </c>
      <c r="C60" s="9" t="s">
        <v>84</v>
      </c>
      <c r="D60" s="113">
        <v>53040</v>
      </c>
      <c r="E60" s="56">
        <v>18991</v>
      </c>
      <c r="F60" s="161">
        <f t="shared" si="19"/>
        <v>3783.222222222222</v>
      </c>
      <c r="G60" s="59">
        <f t="shared" si="20"/>
        <v>3783.222222222222</v>
      </c>
      <c r="H60" s="139">
        <f t="shared" si="21"/>
        <v>3783.222222222222</v>
      </c>
      <c r="I60" s="51">
        <f t="shared" si="22"/>
        <v>11349.666666666666</v>
      </c>
      <c r="J60" s="116">
        <f t="shared" si="2"/>
        <v>30340.666666666664</v>
      </c>
      <c r="K60" s="83"/>
      <c r="L60" s="38"/>
    </row>
    <row r="61" spans="1:12" ht="38.25">
      <c r="A61" s="17"/>
      <c r="B61" s="118">
        <v>80140</v>
      </c>
      <c r="C61" s="9" t="s">
        <v>78</v>
      </c>
      <c r="D61" s="113">
        <v>16826</v>
      </c>
      <c r="E61" s="56"/>
      <c r="F61" s="161">
        <f t="shared" si="19"/>
        <v>1869.5555555555557</v>
      </c>
      <c r="G61" s="59">
        <f t="shared" si="20"/>
        <v>1869.5555555555557</v>
      </c>
      <c r="H61" s="139">
        <f t="shared" si="21"/>
        <v>1869.5555555555557</v>
      </c>
      <c r="I61" s="59">
        <f t="shared" si="22"/>
        <v>5608.666666666667</v>
      </c>
      <c r="J61" s="116">
        <f t="shared" si="2"/>
        <v>5608.666666666667</v>
      </c>
      <c r="K61" s="83"/>
      <c r="L61" s="38"/>
    </row>
    <row r="62" spans="1:12" ht="13.5" thickBot="1">
      <c r="A62" s="39"/>
      <c r="B62" s="119">
        <v>80195</v>
      </c>
      <c r="C62" s="8" t="s">
        <v>27</v>
      </c>
      <c r="D62" s="112">
        <v>2842</v>
      </c>
      <c r="E62" s="42"/>
      <c r="F62" s="176">
        <f t="shared" si="19"/>
        <v>315.77777777777777</v>
      </c>
      <c r="G62" s="51">
        <f t="shared" si="20"/>
        <v>315.77777777777777</v>
      </c>
      <c r="H62" s="91">
        <f t="shared" si="21"/>
        <v>315.77777777777777</v>
      </c>
      <c r="I62" s="51">
        <f t="shared" si="22"/>
        <v>947.3333333333333</v>
      </c>
      <c r="J62" s="95">
        <f t="shared" si="2"/>
        <v>947.3333333333333</v>
      </c>
      <c r="K62" s="83"/>
      <c r="L62" s="38"/>
    </row>
    <row r="63" spans="1:12" ht="13.5" thickBot="1">
      <c r="A63" s="123">
        <v>803</v>
      </c>
      <c r="B63" s="12"/>
      <c r="C63" s="5" t="s">
        <v>105</v>
      </c>
      <c r="D63" s="66">
        <f aca="true" t="shared" si="23" ref="D63:I63">SUM(D64)</f>
        <v>32291</v>
      </c>
      <c r="E63" s="65">
        <f t="shared" si="23"/>
        <v>32291</v>
      </c>
      <c r="F63" s="97">
        <f t="shared" si="23"/>
        <v>0</v>
      </c>
      <c r="G63" s="65">
        <f t="shared" si="23"/>
        <v>0</v>
      </c>
      <c r="H63" s="97">
        <f t="shared" si="23"/>
        <v>0</v>
      </c>
      <c r="I63" s="65">
        <f t="shared" si="23"/>
        <v>0</v>
      </c>
      <c r="J63" s="45">
        <f t="shared" si="2"/>
        <v>32291</v>
      </c>
      <c r="K63" s="83"/>
      <c r="L63" s="38"/>
    </row>
    <row r="64" spans="1:12" ht="13.5" thickBot="1">
      <c r="A64" s="16"/>
      <c r="B64" s="17">
        <v>80309</v>
      </c>
      <c r="C64" s="6" t="s">
        <v>104</v>
      </c>
      <c r="D64" s="108">
        <v>32291</v>
      </c>
      <c r="E64" s="47">
        <v>32291</v>
      </c>
      <c r="F64" s="51"/>
      <c r="G64" s="91"/>
      <c r="H64" s="51"/>
      <c r="I64" s="52">
        <f>SUM(F64:H64)</f>
        <v>0</v>
      </c>
      <c r="J64" s="115">
        <f t="shared" si="2"/>
        <v>32291</v>
      </c>
      <c r="K64" s="83"/>
      <c r="L64" s="38"/>
    </row>
    <row r="65" spans="1:12" ht="13.5" thickBot="1">
      <c r="A65" s="12">
        <v>851</v>
      </c>
      <c r="B65" s="12"/>
      <c r="C65" s="5" t="s">
        <v>56</v>
      </c>
      <c r="D65" s="44">
        <f>SUM(D66:D67)</f>
        <v>34000</v>
      </c>
      <c r="E65" s="44">
        <f aca="true" t="shared" si="24" ref="E65:J65">SUM(E66:E67)</f>
        <v>4496</v>
      </c>
      <c r="F65" s="44">
        <f t="shared" si="24"/>
        <v>3284</v>
      </c>
      <c r="G65" s="44">
        <f t="shared" si="24"/>
        <v>3284</v>
      </c>
      <c r="H65" s="44">
        <f t="shared" si="24"/>
        <v>3284</v>
      </c>
      <c r="I65" s="44">
        <f t="shared" si="24"/>
        <v>9852</v>
      </c>
      <c r="J65" s="44">
        <f t="shared" si="24"/>
        <v>14288</v>
      </c>
      <c r="K65" s="83"/>
      <c r="L65" s="38"/>
    </row>
    <row r="66" spans="1:12" ht="12.75">
      <c r="A66" s="17"/>
      <c r="B66" s="26">
        <v>85154</v>
      </c>
      <c r="C66" s="27" t="s">
        <v>122</v>
      </c>
      <c r="D66" s="109"/>
      <c r="E66" s="109">
        <v>60</v>
      </c>
      <c r="F66" s="92"/>
      <c r="G66" s="101"/>
      <c r="H66" s="92"/>
      <c r="I66" s="109"/>
      <c r="J66" s="132"/>
      <c r="K66" s="83"/>
      <c r="L66" s="38"/>
    </row>
    <row r="67" spans="1:12" ht="51.75" thickBot="1">
      <c r="A67" s="17"/>
      <c r="B67" s="17">
        <v>85156</v>
      </c>
      <c r="C67" s="6" t="s">
        <v>85</v>
      </c>
      <c r="D67" s="108">
        <v>34000</v>
      </c>
      <c r="E67" s="47">
        <v>4436</v>
      </c>
      <c r="F67" s="51">
        <v>3284</v>
      </c>
      <c r="G67" s="91">
        <v>3284</v>
      </c>
      <c r="H67" s="51">
        <v>3284</v>
      </c>
      <c r="I67" s="52">
        <f>SUM(F67:H67)</f>
        <v>9852</v>
      </c>
      <c r="J67" s="115">
        <f t="shared" si="2"/>
        <v>14288</v>
      </c>
      <c r="K67" s="83"/>
      <c r="L67" s="38"/>
    </row>
    <row r="68" spans="1:12" ht="13.5" thickBot="1">
      <c r="A68" s="120">
        <v>852</v>
      </c>
      <c r="B68" s="12"/>
      <c r="C68" s="5" t="s">
        <v>86</v>
      </c>
      <c r="D68" s="44">
        <f aca="true" t="shared" si="25" ref="D68:I68">SUM(D69:D83)</f>
        <v>24333943</v>
      </c>
      <c r="E68" s="44">
        <f t="shared" si="25"/>
        <v>6323867</v>
      </c>
      <c r="F68" s="43">
        <f t="shared" si="25"/>
        <v>2001557.3333333333</v>
      </c>
      <c r="G68" s="90">
        <f t="shared" si="25"/>
        <v>2002187.3333333333</v>
      </c>
      <c r="H68" s="43">
        <f t="shared" si="25"/>
        <v>2002187.3333333333</v>
      </c>
      <c r="I68" s="44">
        <f t="shared" si="25"/>
        <v>6005932</v>
      </c>
      <c r="J68" s="45">
        <f t="shared" si="2"/>
        <v>12329799</v>
      </c>
      <c r="K68" s="83"/>
      <c r="L68" s="38"/>
    </row>
    <row r="69" spans="1:12" ht="24.75" customHeight="1">
      <c r="A69" s="40"/>
      <c r="B69" s="26">
        <v>85201</v>
      </c>
      <c r="C69" s="27" t="s">
        <v>57</v>
      </c>
      <c r="D69" s="98">
        <v>774944</v>
      </c>
      <c r="E69" s="46">
        <v>195538</v>
      </c>
      <c r="F69" s="51">
        <v>66073</v>
      </c>
      <c r="G69" s="91">
        <v>66703</v>
      </c>
      <c r="H69" s="51">
        <v>66703</v>
      </c>
      <c r="I69" s="106">
        <f>SUM(F69:H69)</f>
        <v>199479</v>
      </c>
      <c r="J69" s="96">
        <f t="shared" si="2"/>
        <v>395017</v>
      </c>
      <c r="K69" s="83"/>
      <c r="L69" s="38"/>
    </row>
    <row r="70" spans="1:12" ht="12.75">
      <c r="A70" s="17"/>
      <c r="B70" s="15">
        <v>85202</v>
      </c>
      <c r="C70" s="9" t="s">
        <v>58</v>
      </c>
      <c r="D70" s="99">
        <v>2129200</v>
      </c>
      <c r="E70" s="56">
        <v>1301430</v>
      </c>
      <c r="F70" s="59">
        <f>(D70-E70)/9</f>
        <v>91974.44444444444</v>
      </c>
      <c r="G70" s="139">
        <f>(D70-E70)/9</f>
        <v>91974.44444444444</v>
      </c>
      <c r="H70" s="59">
        <f>(D70-E70)/9</f>
        <v>91974.44444444444</v>
      </c>
      <c r="I70" s="63">
        <f aca="true" t="shared" si="26" ref="I70:I83">SUM(F70:H70)</f>
        <v>275923.3333333333</v>
      </c>
      <c r="J70" s="116">
        <f t="shared" si="2"/>
        <v>1577353.3333333333</v>
      </c>
      <c r="K70" s="83"/>
      <c r="L70" s="38"/>
    </row>
    <row r="71" spans="1:12" ht="12.75">
      <c r="A71" s="17"/>
      <c r="B71" s="15">
        <v>85203</v>
      </c>
      <c r="C71" s="9" t="s">
        <v>59</v>
      </c>
      <c r="D71" s="99">
        <v>388300</v>
      </c>
      <c r="E71" s="56">
        <v>97354</v>
      </c>
      <c r="F71" s="59">
        <f aca="true" t="shared" si="27" ref="F71:F83">(D71-E71)/9</f>
        <v>32327.333333333332</v>
      </c>
      <c r="G71" s="139">
        <f aca="true" t="shared" si="28" ref="G71:G83">(D71-E71)/9</f>
        <v>32327.333333333332</v>
      </c>
      <c r="H71" s="59">
        <f aca="true" t="shared" si="29" ref="H71:H83">(D71-E71)/9</f>
        <v>32327.333333333332</v>
      </c>
      <c r="I71" s="63">
        <f t="shared" si="26"/>
        <v>96982</v>
      </c>
      <c r="J71" s="116">
        <f t="shared" si="2"/>
        <v>194336</v>
      </c>
      <c r="K71" s="83"/>
      <c r="L71" s="38"/>
    </row>
    <row r="72" spans="1:12" ht="12.75">
      <c r="A72" s="17"/>
      <c r="B72" s="15">
        <v>85204</v>
      </c>
      <c r="C72" s="9" t="s">
        <v>60</v>
      </c>
      <c r="D72" s="99">
        <v>175064</v>
      </c>
      <c r="E72" s="56">
        <v>76356</v>
      </c>
      <c r="F72" s="59">
        <f t="shared" si="27"/>
        <v>10967.555555555555</v>
      </c>
      <c r="G72" s="139">
        <f t="shared" si="28"/>
        <v>10967.555555555555</v>
      </c>
      <c r="H72" s="59">
        <f t="shared" si="29"/>
        <v>10967.555555555555</v>
      </c>
      <c r="I72" s="52">
        <f t="shared" si="26"/>
        <v>32902.666666666664</v>
      </c>
      <c r="J72" s="116">
        <f t="shared" si="2"/>
        <v>109258.66666666666</v>
      </c>
      <c r="K72" s="83"/>
      <c r="L72" s="38"/>
    </row>
    <row r="73" spans="1:12" ht="52.5" customHeight="1" thickBot="1">
      <c r="A73" s="41"/>
      <c r="B73" s="30">
        <v>85212</v>
      </c>
      <c r="C73" s="29" t="s">
        <v>96</v>
      </c>
      <c r="D73" s="100">
        <v>16900000</v>
      </c>
      <c r="E73" s="64">
        <v>3553759</v>
      </c>
      <c r="F73" s="59">
        <f t="shared" si="27"/>
        <v>1482915.6666666667</v>
      </c>
      <c r="G73" s="139">
        <f t="shared" si="28"/>
        <v>1482915.6666666667</v>
      </c>
      <c r="H73" s="59">
        <f t="shared" si="29"/>
        <v>1482915.6666666667</v>
      </c>
      <c r="I73" s="94">
        <f t="shared" si="26"/>
        <v>4448747</v>
      </c>
      <c r="J73" s="130">
        <f t="shared" si="2"/>
        <v>8002506</v>
      </c>
      <c r="K73" s="83"/>
      <c r="L73" s="38"/>
    </row>
    <row r="74" spans="1:12" ht="66" customHeight="1">
      <c r="A74" s="40"/>
      <c r="B74" s="26">
        <v>85213</v>
      </c>
      <c r="C74" s="27" t="s">
        <v>101</v>
      </c>
      <c r="D74" s="101">
        <v>174000</v>
      </c>
      <c r="E74" s="92">
        <v>25750</v>
      </c>
      <c r="F74" s="59">
        <f t="shared" si="27"/>
        <v>16472.222222222223</v>
      </c>
      <c r="G74" s="139">
        <f t="shared" si="28"/>
        <v>16472.222222222223</v>
      </c>
      <c r="H74" s="59">
        <f t="shared" si="29"/>
        <v>16472.222222222223</v>
      </c>
      <c r="I74" s="69">
        <f t="shared" si="26"/>
        <v>49416.66666666667</v>
      </c>
      <c r="J74" s="132">
        <f t="shared" si="2"/>
        <v>75166.66666666667</v>
      </c>
      <c r="K74" s="83"/>
      <c r="L74" s="38"/>
    </row>
    <row r="75" spans="1:12" ht="39.75" customHeight="1">
      <c r="A75" s="78"/>
      <c r="B75" s="135">
        <v>85214</v>
      </c>
      <c r="C75" s="7" t="s">
        <v>106</v>
      </c>
      <c r="D75" s="196">
        <v>2344000</v>
      </c>
      <c r="E75" s="71">
        <v>572100</v>
      </c>
      <c r="F75" s="59">
        <f t="shared" si="27"/>
        <v>196877.77777777778</v>
      </c>
      <c r="G75" s="139">
        <f t="shared" si="28"/>
        <v>196877.77777777778</v>
      </c>
      <c r="H75" s="59">
        <f t="shared" si="29"/>
        <v>196877.77777777778</v>
      </c>
      <c r="I75" s="63">
        <f t="shared" si="26"/>
        <v>590633.3333333334</v>
      </c>
      <c r="J75" s="116">
        <f t="shared" si="2"/>
        <v>1162733.3333333335</v>
      </c>
      <c r="K75" s="83"/>
      <c r="L75" s="38"/>
    </row>
    <row r="76" spans="1:12" ht="14.25" customHeight="1">
      <c r="A76" s="78"/>
      <c r="B76" s="135">
        <v>85215</v>
      </c>
      <c r="C76" s="7" t="s">
        <v>124</v>
      </c>
      <c r="D76" s="133"/>
      <c r="E76" s="134">
        <v>115</v>
      </c>
      <c r="F76" s="59"/>
      <c r="G76" s="139"/>
      <c r="H76" s="59"/>
      <c r="I76" s="63">
        <f t="shared" si="26"/>
        <v>0</v>
      </c>
      <c r="J76" s="116">
        <f t="shared" si="2"/>
        <v>115</v>
      </c>
      <c r="K76" s="83"/>
      <c r="L76" s="38"/>
    </row>
    <row r="77" spans="1:12" ht="12.75">
      <c r="A77" s="17"/>
      <c r="B77" s="15">
        <v>85219</v>
      </c>
      <c r="C77" s="9" t="s">
        <v>61</v>
      </c>
      <c r="D77" s="99">
        <v>729960</v>
      </c>
      <c r="E77" s="56">
        <v>212449</v>
      </c>
      <c r="F77" s="59">
        <f t="shared" si="27"/>
        <v>57501.22222222222</v>
      </c>
      <c r="G77" s="139">
        <f t="shared" si="28"/>
        <v>57501.22222222222</v>
      </c>
      <c r="H77" s="59">
        <f t="shared" si="29"/>
        <v>57501.22222222222</v>
      </c>
      <c r="I77" s="50">
        <f t="shared" si="26"/>
        <v>172503.66666666666</v>
      </c>
      <c r="J77" s="116">
        <f t="shared" si="2"/>
        <v>384952.6666666666</v>
      </c>
      <c r="K77" s="83"/>
      <c r="L77" s="38"/>
    </row>
    <row r="78" spans="1:12" ht="12.75">
      <c r="A78" s="17"/>
      <c r="B78" s="15">
        <v>85220</v>
      </c>
      <c r="C78" s="9" t="s">
        <v>161</v>
      </c>
      <c r="D78" s="99">
        <v>900</v>
      </c>
      <c r="E78" s="56"/>
      <c r="F78" s="59"/>
      <c r="G78" s="139"/>
      <c r="H78" s="59"/>
      <c r="I78" s="50">
        <f t="shared" si="26"/>
        <v>0</v>
      </c>
      <c r="J78" s="116">
        <f t="shared" si="2"/>
        <v>0</v>
      </c>
      <c r="K78" s="83"/>
      <c r="L78" s="38"/>
    </row>
    <row r="79" spans="1:12" ht="12.75">
      <c r="A79" s="17"/>
      <c r="B79" s="15">
        <v>85226</v>
      </c>
      <c r="C79" s="7" t="s">
        <v>62</v>
      </c>
      <c r="D79" s="98">
        <v>12575</v>
      </c>
      <c r="E79" s="46">
        <v>2049</v>
      </c>
      <c r="F79" s="59"/>
      <c r="G79" s="139"/>
      <c r="H79" s="59"/>
      <c r="I79" s="50">
        <f t="shared" si="26"/>
        <v>0</v>
      </c>
      <c r="J79" s="96">
        <f t="shared" si="2"/>
        <v>2049</v>
      </c>
      <c r="K79" s="83"/>
      <c r="L79" s="38"/>
    </row>
    <row r="80" spans="1:12" ht="25.5">
      <c r="A80" s="17"/>
      <c r="B80" s="15">
        <v>85228</v>
      </c>
      <c r="C80" s="9" t="s">
        <v>80</v>
      </c>
      <c r="D80" s="99">
        <v>191000</v>
      </c>
      <c r="E80" s="56">
        <v>55567</v>
      </c>
      <c r="F80" s="59">
        <f t="shared" si="27"/>
        <v>15048.111111111111</v>
      </c>
      <c r="G80" s="139">
        <f t="shared" si="28"/>
        <v>15048.111111111111</v>
      </c>
      <c r="H80" s="59">
        <f t="shared" si="29"/>
        <v>15048.111111111111</v>
      </c>
      <c r="I80" s="63">
        <f t="shared" si="26"/>
        <v>45144.333333333336</v>
      </c>
      <c r="J80" s="116">
        <f t="shared" si="2"/>
        <v>100711.33333333334</v>
      </c>
      <c r="K80" s="83"/>
      <c r="L80" s="38"/>
    </row>
    <row r="81" spans="1:12" ht="12.75">
      <c r="A81" s="16"/>
      <c r="B81" s="15">
        <v>85231</v>
      </c>
      <c r="C81" s="9" t="s">
        <v>74</v>
      </c>
      <c r="D81" s="99">
        <v>110000</v>
      </c>
      <c r="E81" s="56">
        <v>51400</v>
      </c>
      <c r="F81" s="59">
        <f t="shared" si="27"/>
        <v>6511.111111111111</v>
      </c>
      <c r="G81" s="139">
        <f t="shared" si="28"/>
        <v>6511.111111111111</v>
      </c>
      <c r="H81" s="59">
        <f t="shared" si="29"/>
        <v>6511.111111111111</v>
      </c>
      <c r="I81" s="50">
        <f t="shared" si="26"/>
        <v>19533.333333333336</v>
      </c>
      <c r="J81" s="116">
        <f t="shared" si="2"/>
        <v>70933.33333333334</v>
      </c>
      <c r="K81" s="83"/>
      <c r="L81" s="38"/>
    </row>
    <row r="82" spans="1:12" ht="25.5">
      <c r="A82" s="16"/>
      <c r="B82" s="15">
        <v>85278</v>
      </c>
      <c r="C82" s="9" t="s">
        <v>139</v>
      </c>
      <c r="D82" s="99"/>
      <c r="E82" s="56"/>
      <c r="F82" s="59">
        <f t="shared" si="27"/>
        <v>0</v>
      </c>
      <c r="G82" s="139">
        <f t="shared" si="28"/>
        <v>0</v>
      </c>
      <c r="H82" s="59">
        <f t="shared" si="29"/>
        <v>0</v>
      </c>
      <c r="I82" s="63"/>
      <c r="J82" s="116"/>
      <c r="K82" s="83"/>
      <c r="L82" s="38"/>
    </row>
    <row r="83" spans="1:12" ht="13.5" thickBot="1">
      <c r="A83" s="39"/>
      <c r="B83" s="39">
        <v>85295</v>
      </c>
      <c r="C83" s="188" t="s">
        <v>27</v>
      </c>
      <c r="D83" s="141">
        <v>404000</v>
      </c>
      <c r="E83" s="47">
        <v>180000</v>
      </c>
      <c r="F83" s="59">
        <f t="shared" si="27"/>
        <v>24888.88888888889</v>
      </c>
      <c r="G83" s="139">
        <f t="shared" si="28"/>
        <v>24888.88888888889</v>
      </c>
      <c r="H83" s="59">
        <f t="shared" si="29"/>
        <v>24888.88888888889</v>
      </c>
      <c r="I83" s="52">
        <f t="shared" si="26"/>
        <v>74666.66666666667</v>
      </c>
      <c r="J83" s="115">
        <f t="shared" si="2"/>
        <v>254666.6666666667</v>
      </c>
      <c r="K83" s="83"/>
      <c r="L83" s="38"/>
    </row>
    <row r="84" spans="1:12" ht="26.25" thickBot="1">
      <c r="A84" s="123">
        <v>853</v>
      </c>
      <c r="B84" s="12"/>
      <c r="C84" s="5" t="s">
        <v>87</v>
      </c>
      <c r="D84" s="44">
        <f aca="true" t="shared" si="30" ref="D84:I84">SUM(D85:D85)</f>
        <v>140000</v>
      </c>
      <c r="E84" s="44">
        <f t="shared" si="30"/>
        <v>38750</v>
      </c>
      <c r="F84" s="43">
        <f t="shared" si="30"/>
        <v>11530</v>
      </c>
      <c r="G84" s="90">
        <f t="shared" si="30"/>
        <v>11540</v>
      </c>
      <c r="H84" s="43">
        <f t="shared" si="30"/>
        <v>11534</v>
      </c>
      <c r="I84" s="44">
        <f t="shared" si="30"/>
        <v>34604</v>
      </c>
      <c r="J84" s="45">
        <f t="shared" si="2"/>
        <v>73354</v>
      </c>
      <c r="K84" s="83"/>
      <c r="L84" s="38"/>
    </row>
    <row r="85" spans="1:12" ht="26.25" thickBot="1">
      <c r="A85" s="18"/>
      <c r="B85" s="14">
        <v>85321</v>
      </c>
      <c r="C85" s="7" t="s">
        <v>102</v>
      </c>
      <c r="D85" s="110">
        <v>140000</v>
      </c>
      <c r="E85" s="47">
        <v>38750</v>
      </c>
      <c r="F85" s="51">
        <v>11530</v>
      </c>
      <c r="G85" s="91">
        <v>11540</v>
      </c>
      <c r="H85" s="51">
        <v>11534</v>
      </c>
      <c r="I85" s="52">
        <f>SUM(F85:H85)</f>
        <v>34604</v>
      </c>
      <c r="J85" s="115">
        <f t="shared" si="2"/>
        <v>73354</v>
      </c>
      <c r="K85" s="83"/>
      <c r="L85" s="38"/>
    </row>
    <row r="86" spans="1:12" ht="13.5" thickBot="1">
      <c r="A86" s="120">
        <v>854</v>
      </c>
      <c r="B86" s="12"/>
      <c r="C86" s="5" t="s">
        <v>63</v>
      </c>
      <c r="D86" s="44">
        <f aca="true" t="shared" si="31" ref="D86:J86">SUM(D87:D89)</f>
        <v>655393</v>
      </c>
      <c r="E86" s="44">
        <f t="shared" si="31"/>
        <v>23842</v>
      </c>
      <c r="F86" s="44">
        <f t="shared" si="31"/>
        <v>70154</v>
      </c>
      <c r="G86" s="44">
        <f t="shared" si="31"/>
        <v>70154</v>
      </c>
      <c r="H86" s="44">
        <f t="shared" si="31"/>
        <v>70154</v>
      </c>
      <c r="I86" s="44">
        <f t="shared" si="31"/>
        <v>210462</v>
      </c>
      <c r="J86" s="43">
        <f t="shared" si="31"/>
        <v>234304</v>
      </c>
      <c r="K86" s="83"/>
      <c r="L86" s="38"/>
    </row>
    <row r="87" spans="1:12" ht="26.25" thickBot="1">
      <c r="A87" s="126"/>
      <c r="B87" s="14">
        <v>85406</v>
      </c>
      <c r="C87" s="7" t="s">
        <v>163</v>
      </c>
      <c r="D87" s="110">
        <v>150</v>
      </c>
      <c r="E87" s="110"/>
      <c r="F87" s="164"/>
      <c r="G87" s="164"/>
      <c r="H87" s="163"/>
      <c r="I87" s="50">
        <f>SUM(F87:H87)</f>
        <v>0</v>
      </c>
      <c r="J87" s="96">
        <f aca="true" t="shared" si="32" ref="J87:J96">SUM(I87+E87)</f>
        <v>0</v>
      </c>
      <c r="K87" s="83"/>
      <c r="L87" s="38"/>
    </row>
    <row r="88" spans="1:12" ht="12.75">
      <c r="A88" s="40"/>
      <c r="B88" s="117">
        <v>85410</v>
      </c>
      <c r="C88" s="7" t="s">
        <v>64</v>
      </c>
      <c r="D88" s="110">
        <v>18628</v>
      </c>
      <c r="E88" s="110">
        <v>3716</v>
      </c>
      <c r="F88" s="146">
        <v>1656</v>
      </c>
      <c r="G88" s="146">
        <v>1656</v>
      </c>
      <c r="H88" s="55">
        <v>1656</v>
      </c>
      <c r="I88" s="50">
        <f>SUM(F88:H88)</f>
        <v>4968</v>
      </c>
      <c r="J88" s="96">
        <f t="shared" si="32"/>
        <v>8684</v>
      </c>
      <c r="K88" s="83"/>
      <c r="L88" s="38"/>
    </row>
    <row r="89" spans="1:12" ht="13.5" thickBot="1">
      <c r="A89" s="39"/>
      <c r="B89" s="119">
        <v>85415</v>
      </c>
      <c r="C89" s="8" t="s">
        <v>65</v>
      </c>
      <c r="D89" s="112">
        <v>636615</v>
      </c>
      <c r="E89" s="112">
        <v>20126</v>
      </c>
      <c r="F89" s="157">
        <v>68498</v>
      </c>
      <c r="G89" s="157">
        <v>68498</v>
      </c>
      <c r="H89" s="51">
        <v>68498</v>
      </c>
      <c r="I89" s="50">
        <f>SUM(F89:H89)</f>
        <v>205494</v>
      </c>
      <c r="J89" s="95">
        <f t="shared" si="32"/>
        <v>225620</v>
      </c>
      <c r="K89" s="83"/>
      <c r="L89" s="38"/>
    </row>
    <row r="90" spans="1:12" ht="26.25" thickBot="1">
      <c r="A90" s="122">
        <v>900</v>
      </c>
      <c r="B90" s="12"/>
      <c r="C90" s="5" t="s">
        <v>66</v>
      </c>
      <c r="D90" s="44">
        <f aca="true" t="shared" si="33" ref="D90:I90">SUM(D91:D96)</f>
        <v>4150993</v>
      </c>
      <c r="E90" s="44">
        <f t="shared" si="33"/>
        <v>1470367</v>
      </c>
      <c r="F90" s="43">
        <f t="shared" si="33"/>
        <v>297897</v>
      </c>
      <c r="G90" s="90">
        <f t="shared" si="33"/>
        <v>297897</v>
      </c>
      <c r="H90" s="43">
        <f t="shared" si="33"/>
        <v>298527</v>
      </c>
      <c r="I90" s="44">
        <f t="shared" si="33"/>
        <v>894321</v>
      </c>
      <c r="J90" s="45">
        <f t="shared" si="32"/>
        <v>2364688</v>
      </c>
      <c r="K90" s="83"/>
      <c r="L90" s="38"/>
    </row>
    <row r="91" spans="1:12" ht="25.5" customHeight="1">
      <c r="A91" s="40"/>
      <c r="B91" s="117">
        <v>90001</v>
      </c>
      <c r="C91" s="7" t="s">
        <v>67</v>
      </c>
      <c r="D91" s="110">
        <v>3715000</v>
      </c>
      <c r="E91" s="46">
        <v>1347343</v>
      </c>
      <c r="F91" s="51">
        <v>263073</v>
      </c>
      <c r="G91" s="91">
        <v>263073</v>
      </c>
      <c r="H91" s="51">
        <v>263703</v>
      </c>
      <c r="I91" s="69">
        <f>SUM(F91:H91)</f>
        <v>789849</v>
      </c>
      <c r="J91" s="96">
        <f t="shared" si="32"/>
        <v>2137192</v>
      </c>
      <c r="K91" s="83"/>
      <c r="L91" s="38"/>
    </row>
    <row r="92" spans="1:12" ht="15" customHeight="1">
      <c r="A92" s="17"/>
      <c r="B92" s="118">
        <v>90002</v>
      </c>
      <c r="C92" s="9" t="s">
        <v>68</v>
      </c>
      <c r="D92" s="113">
        <v>351463</v>
      </c>
      <c r="E92" s="56">
        <v>93266</v>
      </c>
      <c r="F92" s="59">
        <v>28688</v>
      </c>
      <c r="G92" s="59">
        <v>28688</v>
      </c>
      <c r="H92" s="59">
        <v>28688</v>
      </c>
      <c r="I92" s="63">
        <f>SUM(F92:H92)</f>
        <v>86064</v>
      </c>
      <c r="J92" s="116">
        <f t="shared" si="32"/>
        <v>179330</v>
      </c>
      <c r="K92" s="83"/>
      <c r="L92" s="38"/>
    </row>
    <row r="93" spans="1:12" ht="15" customHeight="1">
      <c r="A93" s="17"/>
      <c r="B93" s="118">
        <v>90003</v>
      </c>
      <c r="C93" s="9" t="s">
        <v>130</v>
      </c>
      <c r="D93" s="113"/>
      <c r="E93" s="56"/>
      <c r="F93" s="59"/>
      <c r="G93" s="59">
        <v>0</v>
      </c>
      <c r="H93" s="59"/>
      <c r="I93" s="63">
        <f>SUM(F93:H93)</f>
        <v>0</v>
      </c>
      <c r="J93" s="116">
        <f t="shared" si="32"/>
        <v>0</v>
      </c>
      <c r="K93" s="83"/>
      <c r="L93" s="38"/>
    </row>
    <row r="94" spans="1:12" ht="15" customHeight="1">
      <c r="A94" s="17"/>
      <c r="B94" s="118">
        <v>90015</v>
      </c>
      <c r="C94" s="9" t="s">
        <v>175</v>
      </c>
      <c r="D94" s="113"/>
      <c r="E94" s="56">
        <v>9415</v>
      </c>
      <c r="F94" s="59"/>
      <c r="G94" s="59">
        <v>0</v>
      </c>
      <c r="H94" s="59"/>
      <c r="I94" s="50"/>
      <c r="J94" s="116"/>
      <c r="K94" s="83"/>
      <c r="L94" s="38"/>
    </row>
    <row r="95" spans="1:12" ht="38.25">
      <c r="A95" s="16"/>
      <c r="B95" s="118">
        <v>90020</v>
      </c>
      <c r="C95" s="9" t="s">
        <v>90</v>
      </c>
      <c r="D95" s="113">
        <v>4500</v>
      </c>
      <c r="E95" s="56"/>
      <c r="F95" s="59">
        <v>0</v>
      </c>
      <c r="G95" s="59">
        <v>0</v>
      </c>
      <c r="H95" s="59"/>
      <c r="I95" s="50">
        <f>SUM(F95:H95)</f>
        <v>0</v>
      </c>
      <c r="J95" s="116">
        <f t="shared" si="32"/>
        <v>0</v>
      </c>
      <c r="K95" s="83"/>
      <c r="L95" s="38"/>
    </row>
    <row r="96" spans="1:13" ht="13.5" thickBot="1">
      <c r="A96" s="39"/>
      <c r="B96" s="119">
        <v>90095</v>
      </c>
      <c r="C96" s="8" t="s">
        <v>27</v>
      </c>
      <c r="D96" s="112">
        <v>80030</v>
      </c>
      <c r="E96" s="42">
        <v>20343</v>
      </c>
      <c r="F96" s="51">
        <v>6136</v>
      </c>
      <c r="G96" s="91">
        <v>6136</v>
      </c>
      <c r="H96" s="51">
        <v>6136</v>
      </c>
      <c r="I96" s="52">
        <f>SUM(F96:H96)</f>
        <v>18408</v>
      </c>
      <c r="J96" s="95">
        <f t="shared" si="32"/>
        <v>38751</v>
      </c>
      <c r="K96" s="83"/>
      <c r="L96" s="38"/>
      <c r="M96" s="4"/>
    </row>
    <row r="97" spans="1:12" ht="26.25" thickBot="1">
      <c r="A97" s="121">
        <v>921</v>
      </c>
      <c r="B97" s="12"/>
      <c r="C97" s="142" t="s">
        <v>69</v>
      </c>
      <c r="D97" s="43">
        <f>SUM(D98:D102)</f>
        <v>1635124</v>
      </c>
      <c r="E97" s="43">
        <f aca="true" t="shared" si="34" ref="E97:J97">SUM(E98:E102)</f>
        <v>8308</v>
      </c>
      <c r="F97" s="43">
        <f t="shared" si="34"/>
        <v>180760</v>
      </c>
      <c r="G97" s="43">
        <f t="shared" si="34"/>
        <v>180760</v>
      </c>
      <c r="H97" s="43">
        <f t="shared" si="34"/>
        <v>180760</v>
      </c>
      <c r="I97" s="43">
        <f t="shared" si="34"/>
        <v>542280</v>
      </c>
      <c r="J97" s="43">
        <f t="shared" si="34"/>
        <v>550588</v>
      </c>
      <c r="K97" s="83"/>
      <c r="L97" s="38"/>
    </row>
    <row r="98" spans="1:12" ht="12.75">
      <c r="A98" s="140"/>
      <c r="B98" s="40">
        <v>92106</v>
      </c>
      <c r="C98" s="143" t="s">
        <v>81</v>
      </c>
      <c r="D98" s="108"/>
      <c r="E98" s="149"/>
      <c r="F98" s="47"/>
      <c r="G98" s="141"/>
      <c r="H98" s="47"/>
      <c r="I98" s="139">
        <f>SUM(F98:H98)</f>
        <v>0</v>
      </c>
      <c r="J98" s="116">
        <f>SUM(I98+E98)</f>
        <v>0</v>
      </c>
      <c r="K98" s="83"/>
      <c r="L98" s="38"/>
    </row>
    <row r="99" spans="1:12" ht="25.5">
      <c r="A99" s="140"/>
      <c r="B99" s="15">
        <v>92108</v>
      </c>
      <c r="C99" s="144" t="s">
        <v>162</v>
      </c>
      <c r="D99" s="113"/>
      <c r="E99" s="56"/>
      <c r="F99" s="56"/>
      <c r="G99" s="99"/>
      <c r="H99" s="56"/>
      <c r="I99" s="139">
        <f>SUM(F99:H99)</f>
        <v>0</v>
      </c>
      <c r="J99" s="116">
        <f>SUM(I99+E99)</f>
        <v>0</v>
      </c>
      <c r="K99" s="83"/>
      <c r="L99" s="38"/>
    </row>
    <row r="100" spans="1:12" ht="12.75">
      <c r="A100" s="140"/>
      <c r="B100" s="15">
        <v>92116</v>
      </c>
      <c r="C100" s="144" t="s">
        <v>71</v>
      </c>
      <c r="D100" s="113">
        <v>32608</v>
      </c>
      <c r="E100" s="56">
        <v>8308</v>
      </c>
      <c r="F100" s="59">
        <v>2700</v>
      </c>
      <c r="G100" s="139">
        <v>2700</v>
      </c>
      <c r="H100" s="59">
        <v>2700</v>
      </c>
      <c r="I100" s="139">
        <f>SUM(F100:H100)</f>
        <v>8100</v>
      </c>
      <c r="J100" s="116">
        <f>SUM(I100+E100)</f>
        <v>16408</v>
      </c>
      <c r="K100" s="83"/>
      <c r="L100" s="38"/>
    </row>
    <row r="101" spans="1:12" ht="12.75">
      <c r="A101" s="15"/>
      <c r="B101" s="146">
        <v>92118</v>
      </c>
      <c r="C101" s="147" t="s">
        <v>72</v>
      </c>
      <c r="D101" s="160"/>
      <c r="E101" s="158"/>
      <c r="F101" s="158"/>
      <c r="G101" s="161"/>
      <c r="H101" s="158"/>
      <c r="I101" s="139">
        <f>SUM(F101:H101)</f>
        <v>0</v>
      </c>
      <c r="J101" s="116">
        <f>SUM(I101+E101)</f>
        <v>0</v>
      </c>
      <c r="K101" s="83"/>
      <c r="L101" s="38"/>
    </row>
    <row r="102" spans="1:12" ht="13.5" thickBot="1">
      <c r="A102" s="17"/>
      <c r="B102" s="148">
        <v>92195</v>
      </c>
      <c r="C102" s="175" t="s">
        <v>27</v>
      </c>
      <c r="D102" s="162">
        <v>1602516</v>
      </c>
      <c r="E102" s="159"/>
      <c r="F102" s="159">
        <v>178060</v>
      </c>
      <c r="G102" s="176">
        <v>178060</v>
      </c>
      <c r="H102" s="159">
        <v>178060</v>
      </c>
      <c r="I102" s="139">
        <f>SUM(F102:H102)</f>
        <v>534180</v>
      </c>
      <c r="J102" s="116">
        <f>SUM(I102+E102)</f>
        <v>534180</v>
      </c>
      <c r="K102" s="83"/>
      <c r="L102" s="38"/>
    </row>
    <row r="103" spans="1:12" ht="13.5" thickBot="1">
      <c r="A103" s="12">
        <v>926</v>
      </c>
      <c r="B103" s="150"/>
      <c r="C103" s="151" t="s">
        <v>93</v>
      </c>
      <c r="D103" s="152">
        <f>SUM(D104:D105)</f>
        <v>2476000</v>
      </c>
      <c r="E103" s="152">
        <f aca="true" t="shared" si="35" ref="E103:J103">SUM(E104:E105)</f>
        <v>11570</v>
      </c>
      <c r="F103" s="152">
        <f t="shared" si="35"/>
        <v>273846</v>
      </c>
      <c r="G103" s="152">
        <f t="shared" si="35"/>
        <v>273846</v>
      </c>
      <c r="H103" s="152">
        <f t="shared" si="35"/>
        <v>273846</v>
      </c>
      <c r="I103" s="152">
        <f t="shared" si="35"/>
        <v>821538</v>
      </c>
      <c r="J103" s="153">
        <f t="shared" si="35"/>
        <v>833108</v>
      </c>
      <c r="K103" s="83"/>
      <c r="L103" s="38"/>
    </row>
    <row r="104" spans="1:12" ht="25.5">
      <c r="A104" s="26"/>
      <c r="B104" s="191">
        <v>92605</v>
      </c>
      <c r="C104" s="195" t="s">
        <v>22</v>
      </c>
      <c r="D104" s="192"/>
      <c r="E104" s="192">
        <v>185</v>
      </c>
      <c r="F104" s="194"/>
      <c r="G104" s="193"/>
      <c r="H104" s="194"/>
      <c r="I104" s="197">
        <f>SUM(F104:H104)</f>
        <v>0</v>
      </c>
      <c r="J104" s="198">
        <f>SUM(I104+E104)</f>
        <v>185</v>
      </c>
      <c r="K104" s="83"/>
      <c r="L104" s="38"/>
    </row>
    <row r="105" spans="1:12" ht="13.5" thickBot="1">
      <c r="A105" s="17"/>
      <c r="B105" s="145">
        <v>92695</v>
      </c>
      <c r="C105" s="175" t="s">
        <v>27</v>
      </c>
      <c r="D105" s="154">
        <v>2476000</v>
      </c>
      <c r="E105" s="155">
        <v>11385</v>
      </c>
      <c r="F105" s="155">
        <v>273846</v>
      </c>
      <c r="G105" s="176">
        <v>273846</v>
      </c>
      <c r="H105" s="155">
        <v>273846</v>
      </c>
      <c r="I105" s="176">
        <f>SUM(F105:H105)</f>
        <v>821538</v>
      </c>
      <c r="J105" s="155">
        <f>SUM(I105+E105)</f>
        <v>832923</v>
      </c>
      <c r="K105" s="83"/>
      <c r="L105" s="38"/>
    </row>
    <row r="106" spans="1:12" ht="43.5" customHeight="1" thickBot="1">
      <c r="A106" s="165"/>
      <c r="B106" s="166"/>
      <c r="C106" s="166" t="s">
        <v>73</v>
      </c>
      <c r="D106" s="167">
        <f aca="true" t="shared" si="36" ref="D106:J106">SUM(+D103+D97+D90+D86+D84+D68+D65+D63+D53+D46+D38+D34+D31+D25+D19+D16+D12+D10+D8)</f>
        <v>178614861</v>
      </c>
      <c r="E106" s="167">
        <f t="shared" si="36"/>
        <v>55654886</v>
      </c>
      <c r="F106" s="167">
        <f t="shared" si="36"/>
        <v>13660713.444444446</v>
      </c>
      <c r="G106" s="167">
        <f t="shared" si="36"/>
        <v>13706557.444444446</v>
      </c>
      <c r="H106" s="167">
        <f t="shared" si="36"/>
        <v>13638975.444444446</v>
      </c>
      <c r="I106" s="167">
        <f t="shared" si="36"/>
        <v>41006246.33333333</v>
      </c>
      <c r="J106" s="168">
        <f t="shared" si="36"/>
        <v>96660954.33333333</v>
      </c>
      <c r="K106" s="83"/>
      <c r="L106" s="38"/>
    </row>
    <row r="109" spans="4:5" ht="15.75">
      <c r="D109" s="11"/>
      <c r="E109" s="11"/>
    </row>
    <row r="110" spans="4:5" ht="15.75">
      <c r="D110" s="11"/>
      <c r="E110" s="11"/>
    </row>
    <row r="111" spans="7:9" ht="14.25">
      <c r="G111" s="202" t="s">
        <v>170</v>
      </c>
      <c r="H111" s="202"/>
      <c r="I111" s="202"/>
    </row>
    <row r="112" spans="7:9" ht="14.25">
      <c r="G112" s="174"/>
      <c r="H112" s="174"/>
      <c r="I112" s="174"/>
    </row>
    <row r="113" spans="7:9" ht="14.25">
      <c r="G113" s="202" t="s">
        <v>171</v>
      </c>
      <c r="H113" s="202"/>
      <c r="I113" s="202"/>
    </row>
  </sheetData>
  <mergeCells count="12">
    <mergeCell ref="G1:H1"/>
    <mergeCell ref="A3:I3"/>
    <mergeCell ref="A5:A6"/>
    <mergeCell ref="B5:B6"/>
    <mergeCell ref="C5:C6"/>
    <mergeCell ref="D5:D6"/>
    <mergeCell ref="E5:E6"/>
    <mergeCell ref="G111:I111"/>
    <mergeCell ref="G113:I113"/>
    <mergeCell ref="J5:J6"/>
    <mergeCell ref="F5:H5"/>
    <mergeCell ref="I5:I6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26"/>
  <sheetViews>
    <sheetView tabSelected="1" workbookViewId="0" topLeftCell="A103">
      <selection activeCell="A4" sqref="A4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24.875" style="0" customWidth="1"/>
    <col min="4" max="10" width="9.75390625" style="0" customWidth="1"/>
    <col min="12" max="12" width="14.375" style="0" bestFit="1" customWidth="1"/>
  </cols>
  <sheetData>
    <row r="1" spans="1:8" ht="18.75">
      <c r="A1" s="4"/>
      <c r="B1" s="4"/>
      <c r="C1" s="4"/>
      <c r="D1" s="4"/>
      <c r="E1" s="4"/>
      <c r="G1" s="226" t="s">
        <v>23</v>
      </c>
      <c r="H1" s="226"/>
    </row>
    <row r="2" spans="1:8" ht="18.75">
      <c r="A2" s="4"/>
      <c r="B2" s="4"/>
      <c r="C2" s="4"/>
      <c r="D2" s="4"/>
      <c r="E2" s="4"/>
      <c r="G2" s="37"/>
      <c r="H2" s="37"/>
    </row>
    <row r="3" spans="1:9" ht="18.75">
      <c r="A3" s="227" t="s">
        <v>191</v>
      </c>
      <c r="B3" s="210"/>
      <c r="C3" s="210"/>
      <c r="D3" s="210"/>
      <c r="E3" s="210"/>
      <c r="F3" s="210"/>
      <c r="G3" s="210"/>
      <c r="H3" s="210"/>
      <c r="I3" s="210"/>
    </row>
    <row r="4" spans="1:5" ht="12.75" customHeight="1" thickBot="1">
      <c r="A4" s="4"/>
      <c r="B4" s="4"/>
      <c r="C4" s="4"/>
      <c r="D4" s="4"/>
      <c r="E4" s="4"/>
    </row>
    <row r="5" spans="1:10" ht="18.75" customHeight="1" thickBot="1">
      <c r="A5" s="228" t="s">
        <v>24</v>
      </c>
      <c r="B5" s="230" t="s">
        <v>25</v>
      </c>
      <c r="C5" s="228" t="s">
        <v>26</v>
      </c>
      <c r="D5" s="232" t="s">
        <v>178</v>
      </c>
      <c r="E5" s="233" t="s">
        <v>180</v>
      </c>
      <c r="F5" s="222" t="s">
        <v>190</v>
      </c>
      <c r="G5" s="223"/>
      <c r="H5" s="223"/>
      <c r="I5" s="224" t="s">
        <v>185</v>
      </c>
      <c r="J5" s="220" t="s">
        <v>186</v>
      </c>
    </row>
    <row r="6" spans="1:12" ht="54" customHeight="1" thickBot="1">
      <c r="A6" s="229"/>
      <c r="B6" s="231"/>
      <c r="C6" s="229"/>
      <c r="D6" s="231"/>
      <c r="E6" s="229"/>
      <c r="F6" s="80" t="s">
        <v>182</v>
      </c>
      <c r="G6" s="81" t="s">
        <v>183</v>
      </c>
      <c r="H6" s="82" t="s">
        <v>184</v>
      </c>
      <c r="I6" s="225"/>
      <c r="J6" s="221"/>
      <c r="L6" t="s">
        <v>174</v>
      </c>
    </row>
    <row r="7" spans="1:10" ht="13.5" thickBot="1">
      <c r="A7" s="114">
        <v>1</v>
      </c>
      <c r="B7" s="114">
        <v>2</v>
      </c>
      <c r="C7" s="114">
        <v>3</v>
      </c>
      <c r="D7" s="114">
        <v>4</v>
      </c>
      <c r="E7" s="114">
        <v>5</v>
      </c>
      <c r="F7" s="114">
        <v>6</v>
      </c>
      <c r="G7" s="114">
        <v>7</v>
      </c>
      <c r="H7" s="114">
        <v>8</v>
      </c>
      <c r="I7" s="114">
        <v>9</v>
      </c>
      <c r="J7" s="114">
        <v>10</v>
      </c>
    </row>
    <row r="8" spans="1:10" ht="16.5" thickBot="1">
      <c r="A8" s="20" t="s">
        <v>98</v>
      </c>
      <c r="B8" s="2"/>
      <c r="C8" s="5" t="s">
        <v>99</v>
      </c>
      <c r="D8" s="44">
        <f aca="true" t="shared" si="0" ref="D8:J8">SUM(D9:D10)</f>
        <v>2019</v>
      </c>
      <c r="E8" s="44">
        <f t="shared" si="0"/>
        <v>123</v>
      </c>
      <c r="F8" s="44">
        <f t="shared" si="0"/>
        <v>210</v>
      </c>
      <c r="G8" s="44">
        <f t="shared" si="0"/>
        <v>210</v>
      </c>
      <c r="H8" s="44">
        <f t="shared" si="0"/>
        <v>210</v>
      </c>
      <c r="I8" s="44">
        <f t="shared" si="0"/>
        <v>630</v>
      </c>
      <c r="J8" s="43">
        <f t="shared" si="0"/>
        <v>753</v>
      </c>
    </row>
    <row r="9" spans="1:10" ht="12.75">
      <c r="A9" s="17"/>
      <c r="B9" s="77" t="s">
        <v>108</v>
      </c>
      <c r="C9" s="27" t="s">
        <v>138</v>
      </c>
      <c r="D9" s="92">
        <v>1900</v>
      </c>
      <c r="E9" s="92">
        <v>5</v>
      </c>
      <c r="F9" s="128">
        <v>210</v>
      </c>
      <c r="G9" s="129">
        <v>210</v>
      </c>
      <c r="H9" s="128">
        <v>210</v>
      </c>
      <c r="I9" s="69">
        <f>SUM(F9:H9)</f>
        <v>630</v>
      </c>
      <c r="J9" s="93">
        <f aca="true" t="shared" si="1" ref="J9:J75">SUM(I9+E9)</f>
        <v>635</v>
      </c>
    </row>
    <row r="10" spans="1:10" ht="13.5" thickBot="1">
      <c r="A10" s="17"/>
      <c r="B10" s="13" t="s">
        <v>168</v>
      </c>
      <c r="C10" s="6" t="s">
        <v>27</v>
      </c>
      <c r="D10" s="47">
        <v>119</v>
      </c>
      <c r="E10" s="47">
        <v>118</v>
      </c>
      <c r="F10" s="170"/>
      <c r="G10" s="49"/>
      <c r="H10" s="48"/>
      <c r="I10" s="50">
        <f>SUM(F10:H10)</f>
        <v>0</v>
      </c>
      <c r="J10" s="55">
        <f t="shared" si="1"/>
        <v>118</v>
      </c>
    </row>
    <row r="11" spans="1:10" ht="13.5" thickBot="1">
      <c r="A11" s="20" t="s">
        <v>109</v>
      </c>
      <c r="B11" s="20"/>
      <c r="C11" s="5" t="s">
        <v>110</v>
      </c>
      <c r="D11" s="43">
        <f aca="true" t="shared" si="2" ref="D11:I11">SUM(D12)</f>
        <v>500</v>
      </c>
      <c r="E11" s="43">
        <f t="shared" si="2"/>
        <v>0</v>
      </c>
      <c r="F11" s="44">
        <f t="shared" si="2"/>
        <v>60</v>
      </c>
      <c r="G11" s="44">
        <f t="shared" si="2"/>
        <v>60</v>
      </c>
      <c r="H11" s="43">
        <f t="shared" si="2"/>
        <v>60</v>
      </c>
      <c r="I11" s="44">
        <f t="shared" si="2"/>
        <v>180</v>
      </c>
      <c r="J11" s="45">
        <f t="shared" si="1"/>
        <v>180</v>
      </c>
    </row>
    <row r="12" spans="1:10" ht="13.5" thickBot="1">
      <c r="A12" s="17"/>
      <c r="B12" s="13" t="s">
        <v>111</v>
      </c>
      <c r="C12" s="6" t="s">
        <v>112</v>
      </c>
      <c r="D12" s="47">
        <v>500</v>
      </c>
      <c r="E12" s="47"/>
      <c r="F12" s="48">
        <v>60</v>
      </c>
      <c r="G12" s="49">
        <v>60</v>
      </c>
      <c r="H12" s="48">
        <v>60</v>
      </c>
      <c r="I12" s="52">
        <f>SUM(F12:H12)</f>
        <v>180</v>
      </c>
      <c r="J12" s="51">
        <f t="shared" si="1"/>
        <v>180</v>
      </c>
    </row>
    <row r="13" spans="1:10" ht="13.5" thickBot="1">
      <c r="A13" s="12">
        <v>600</v>
      </c>
      <c r="B13" s="20"/>
      <c r="C13" s="5" t="s">
        <v>31</v>
      </c>
      <c r="D13" s="43">
        <f aca="true" t="shared" si="3" ref="D13:I13">SUM(D14:D17)</f>
        <v>20067287</v>
      </c>
      <c r="E13" s="43">
        <f t="shared" si="3"/>
        <v>1456031</v>
      </c>
      <c r="F13" s="44">
        <f t="shared" si="3"/>
        <v>902069</v>
      </c>
      <c r="G13" s="44">
        <f t="shared" si="3"/>
        <v>1380069</v>
      </c>
      <c r="H13" s="43">
        <f t="shared" si="3"/>
        <v>1383069</v>
      </c>
      <c r="I13" s="44">
        <f t="shared" si="3"/>
        <v>3665207</v>
      </c>
      <c r="J13" s="45">
        <f t="shared" si="1"/>
        <v>5121238</v>
      </c>
    </row>
    <row r="14" spans="1:10" ht="12.75">
      <c r="A14" s="17"/>
      <c r="B14" s="19">
        <v>60004</v>
      </c>
      <c r="C14" s="7" t="s">
        <v>113</v>
      </c>
      <c r="D14" s="46">
        <v>3275452</v>
      </c>
      <c r="E14" s="46">
        <v>738900</v>
      </c>
      <c r="F14" s="53">
        <v>281840</v>
      </c>
      <c r="G14" s="54">
        <v>281840</v>
      </c>
      <c r="H14" s="53">
        <v>281840</v>
      </c>
      <c r="I14" s="50">
        <f>SUM(F14:H14)</f>
        <v>845520</v>
      </c>
      <c r="J14" s="55">
        <f t="shared" si="1"/>
        <v>1584420</v>
      </c>
    </row>
    <row r="15" spans="1:10" ht="25.5">
      <c r="A15" s="17"/>
      <c r="B15" s="21">
        <v>60015</v>
      </c>
      <c r="C15" s="9" t="s">
        <v>95</v>
      </c>
      <c r="D15" s="56">
        <v>8742895</v>
      </c>
      <c r="E15" s="56">
        <v>418868</v>
      </c>
      <c r="F15" s="57">
        <v>386277</v>
      </c>
      <c r="G15" s="58">
        <v>319277</v>
      </c>
      <c r="H15" s="57">
        <v>319277</v>
      </c>
      <c r="I15" s="50">
        <f>SUM(F15:H15)</f>
        <v>1024831</v>
      </c>
      <c r="J15" s="59">
        <f t="shared" si="1"/>
        <v>1443699</v>
      </c>
    </row>
    <row r="16" spans="1:10" ht="12.75">
      <c r="A16" s="17"/>
      <c r="B16" s="21">
        <v>60016</v>
      </c>
      <c r="C16" s="9" t="s">
        <v>32</v>
      </c>
      <c r="D16" s="56">
        <v>8037160</v>
      </c>
      <c r="E16" s="56">
        <v>295407</v>
      </c>
      <c r="F16" s="57">
        <v>233000</v>
      </c>
      <c r="G16" s="58">
        <v>778000</v>
      </c>
      <c r="H16" s="57">
        <v>781000</v>
      </c>
      <c r="I16" s="50">
        <f>SUM(F16:H16)</f>
        <v>1792000</v>
      </c>
      <c r="J16" s="59">
        <f t="shared" si="1"/>
        <v>2087407</v>
      </c>
    </row>
    <row r="17" spans="1:10" ht="27.75" customHeight="1" thickBot="1">
      <c r="A17" s="17"/>
      <c r="B17" s="22">
        <v>60095</v>
      </c>
      <c r="C17" s="8" t="s">
        <v>114</v>
      </c>
      <c r="D17" s="42">
        <v>11780</v>
      </c>
      <c r="E17" s="42">
        <v>2856</v>
      </c>
      <c r="F17" s="60">
        <v>952</v>
      </c>
      <c r="G17" s="61">
        <v>952</v>
      </c>
      <c r="H17" s="60">
        <v>952</v>
      </c>
      <c r="I17" s="50">
        <f>SUM(F17:H17)</f>
        <v>2856</v>
      </c>
      <c r="J17" s="62">
        <f t="shared" si="1"/>
        <v>5712</v>
      </c>
    </row>
    <row r="18" spans="1:10" ht="13.5" thickBot="1">
      <c r="A18" s="12">
        <v>630</v>
      </c>
      <c r="B18" s="20"/>
      <c r="C18" s="5" t="s">
        <v>115</v>
      </c>
      <c r="D18" s="43">
        <f aca="true" t="shared" si="4" ref="D18:I18">SUM(D19)</f>
        <v>548000</v>
      </c>
      <c r="E18" s="43">
        <f t="shared" si="4"/>
        <v>0</v>
      </c>
      <c r="F18" s="44">
        <f t="shared" si="4"/>
        <v>0</v>
      </c>
      <c r="G18" s="44">
        <f t="shared" si="4"/>
        <v>0</v>
      </c>
      <c r="H18" s="43">
        <f t="shared" si="4"/>
        <v>0</v>
      </c>
      <c r="I18" s="44">
        <f t="shared" si="4"/>
        <v>0</v>
      </c>
      <c r="J18" s="45">
        <f t="shared" si="1"/>
        <v>0</v>
      </c>
    </row>
    <row r="19" spans="1:10" ht="26.25" customHeight="1" thickBot="1">
      <c r="A19" s="17"/>
      <c r="B19" s="13">
        <v>63003</v>
      </c>
      <c r="C19" s="6" t="s">
        <v>116</v>
      </c>
      <c r="D19" s="47">
        <v>548000</v>
      </c>
      <c r="E19" s="47"/>
      <c r="F19" s="48">
        <v>0</v>
      </c>
      <c r="G19" s="49">
        <v>0</v>
      </c>
      <c r="H19" s="48">
        <v>0</v>
      </c>
      <c r="I19" s="52">
        <f>SUM(F19:H19)</f>
        <v>0</v>
      </c>
      <c r="J19" s="51">
        <f t="shared" si="1"/>
        <v>0</v>
      </c>
    </row>
    <row r="20" spans="1:10" ht="13.5" thickBot="1">
      <c r="A20" s="12">
        <v>700</v>
      </c>
      <c r="B20" s="20"/>
      <c r="C20" s="5" t="s">
        <v>33</v>
      </c>
      <c r="D20" s="43">
        <f aca="true" t="shared" si="5" ref="D20:I20">SUM(D21:D23)</f>
        <v>6243574</v>
      </c>
      <c r="E20" s="43">
        <f t="shared" si="5"/>
        <v>508111</v>
      </c>
      <c r="F20" s="44">
        <f t="shared" si="5"/>
        <v>250744</v>
      </c>
      <c r="G20" s="44">
        <f t="shared" si="5"/>
        <v>450744</v>
      </c>
      <c r="H20" s="43">
        <f t="shared" si="5"/>
        <v>450744</v>
      </c>
      <c r="I20" s="44">
        <f t="shared" si="5"/>
        <v>1152232</v>
      </c>
      <c r="J20" s="45">
        <f t="shared" si="1"/>
        <v>1660343</v>
      </c>
    </row>
    <row r="21" spans="1:10" ht="25.5">
      <c r="A21" s="17"/>
      <c r="B21" s="19">
        <v>70004</v>
      </c>
      <c r="C21" s="7" t="s">
        <v>148</v>
      </c>
      <c r="D21" s="46">
        <v>1425500</v>
      </c>
      <c r="E21" s="46">
        <v>200000</v>
      </c>
      <c r="F21" s="53">
        <v>136200</v>
      </c>
      <c r="G21" s="54">
        <v>136200</v>
      </c>
      <c r="H21" s="53">
        <v>136200</v>
      </c>
      <c r="I21" s="50">
        <f>SUM(F21:H21)</f>
        <v>408600</v>
      </c>
      <c r="J21" s="55">
        <f t="shared" si="1"/>
        <v>608600</v>
      </c>
    </row>
    <row r="22" spans="1:10" ht="26.25" customHeight="1">
      <c r="A22" s="17"/>
      <c r="B22" s="21">
        <v>70005</v>
      </c>
      <c r="C22" s="9" t="s">
        <v>34</v>
      </c>
      <c r="D22" s="56">
        <v>1101764</v>
      </c>
      <c r="E22" s="56">
        <v>70862</v>
      </c>
      <c r="F22" s="57">
        <v>114544</v>
      </c>
      <c r="G22" s="58">
        <v>114544</v>
      </c>
      <c r="H22" s="57">
        <v>114544</v>
      </c>
      <c r="I22" s="50">
        <f>SUM(F22:H22)</f>
        <v>343632</v>
      </c>
      <c r="J22" s="59">
        <f t="shared" si="1"/>
        <v>414494</v>
      </c>
    </row>
    <row r="23" spans="1:10" ht="13.5" thickBot="1">
      <c r="A23" s="17"/>
      <c r="B23" s="22">
        <v>70095</v>
      </c>
      <c r="C23" s="8" t="s">
        <v>27</v>
      </c>
      <c r="D23" s="42">
        <v>3716310</v>
      </c>
      <c r="E23" s="42">
        <v>237249</v>
      </c>
      <c r="F23" s="60"/>
      <c r="G23" s="61">
        <v>200000</v>
      </c>
      <c r="H23" s="60">
        <v>200000</v>
      </c>
      <c r="I23" s="50">
        <f>SUM(F23:H23)</f>
        <v>400000</v>
      </c>
      <c r="J23" s="62">
        <f t="shared" si="1"/>
        <v>637249</v>
      </c>
    </row>
    <row r="24" spans="1:10" ht="13.5" thickBot="1">
      <c r="A24" s="12">
        <v>710</v>
      </c>
      <c r="B24" s="20"/>
      <c r="C24" s="5" t="s">
        <v>35</v>
      </c>
      <c r="D24" s="43">
        <f>SUM(D25:D29)</f>
        <v>756550</v>
      </c>
      <c r="E24" s="43">
        <f aca="true" t="shared" si="6" ref="E24:J24">SUM(E25:E29)</f>
        <v>122605</v>
      </c>
      <c r="F24" s="43">
        <f t="shared" si="6"/>
        <v>69825</v>
      </c>
      <c r="G24" s="43">
        <f t="shared" si="6"/>
        <v>69825</v>
      </c>
      <c r="H24" s="43">
        <f t="shared" si="6"/>
        <v>204325</v>
      </c>
      <c r="I24" s="43">
        <f t="shared" si="6"/>
        <v>343975</v>
      </c>
      <c r="J24" s="43">
        <f t="shared" si="6"/>
        <v>466580</v>
      </c>
    </row>
    <row r="25" spans="1:10" ht="26.25" customHeight="1">
      <c r="A25" s="17"/>
      <c r="B25" s="19">
        <v>71004</v>
      </c>
      <c r="C25" s="7" t="s">
        <v>103</v>
      </c>
      <c r="D25" s="46">
        <v>330000</v>
      </c>
      <c r="E25" s="46">
        <v>6442</v>
      </c>
      <c r="F25" s="53">
        <v>35950</v>
      </c>
      <c r="G25" s="54">
        <v>35950</v>
      </c>
      <c r="H25" s="53">
        <v>35950</v>
      </c>
      <c r="I25" s="50">
        <f>SUM(F25:H25)</f>
        <v>107850</v>
      </c>
      <c r="J25" s="55">
        <f t="shared" si="1"/>
        <v>114292</v>
      </c>
    </row>
    <row r="26" spans="1:10" ht="25.5" customHeight="1">
      <c r="A26" s="17"/>
      <c r="B26" s="21">
        <v>71013</v>
      </c>
      <c r="C26" s="9" t="s">
        <v>36</v>
      </c>
      <c r="D26" s="56">
        <v>85000</v>
      </c>
      <c r="E26" s="56"/>
      <c r="F26" s="57">
        <v>9444</v>
      </c>
      <c r="G26" s="58">
        <v>9444</v>
      </c>
      <c r="H26" s="57">
        <v>9444</v>
      </c>
      <c r="I26" s="50">
        <f>SUM(F26:H26)</f>
        <v>28332</v>
      </c>
      <c r="J26" s="59">
        <f t="shared" si="1"/>
        <v>28332</v>
      </c>
    </row>
    <row r="27" spans="1:10" ht="27" customHeight="1">
      <c r="A27" s="17"/>
      <c r="B27" s="21">
        <v>71014</v>
      </c>
      <c r="C27" s="9" t="s">
        <v>37</v>
      </c>
      <c r="D27" s="56">
        <v>139050</v>
      </c>
      <c r="E27" s="56">
        <v>53760</v>
      </c>
      <c r="F27" s="57">
        <v>9476</v>
      </c>
      <c r="G27" s="58">
        <v>9476</v>
      </c>
      <c r="H27" s="57">
        <v>9476</v>
      </c>
      <c r="I27" s="50">
        <f>SUM(F27:H27)</f>
        <v>28428</v>
      </c>
      <c r="J27" s="59">
        <f t="shared" si="1"/>
        <v>82188</v>
      </c>
    </row>
    <row r="28" spans="1:11" ht="14.25" customHeight="1">
      <c r="A28" s="17"/>
      <c r="B28" s="21">
        <v>71015</v>
      </c>
      <c r="C28" s="9" t="s">
        <v>38</v>
      </c>
      <c r="D28" s="56">
        <v>197000</v>
      </c>
      <c r="E28" s="56">
        <v>62403</v>
      </c>
      <c r="F28" s="57">
        <v>14955</v>
      </c>
      <c r="G28" s="58">
        <v>14955</v>
      </c>
      <c r="H28" s="57">
        <v>149455</v>
      </c>
      <c r="I28" s="63">
        <f>SUM(F28:H28)</f>
        <v>179365</v>
      </c>
      <c r="J28" s="59">
        <f t="shared" si="1"/>
        <v>241768</v>
      </c>
      <c r="K28" s="127"/>
    </row>
    <row r="29" spans="1:11" ht="14.25" customHeight="1" thickBot="1">
      <c r="A29" s="17"/>
      <c r="B29" s="13" t="s">
        <v>164</v>
      </c>
      <c r="C29" s="6" t="s">
        <v>165</v>
      </c>
      <c r="D29" s="47">
        <v>5500</v>
      </c>
      <c r="E29" s="47"/>
      <c r="F29" s="169">
        <v>0</v>
      </c>
      <c r="G29" s="49"/>
      <c r="H29" s="48"/>
      <c r="I29" s="52">
        <f>SUM(F29:H29)</f>
        <v>0</v>
      </c>
      <c r="J29" s="51">
        <f t="shared" si="1"/>
        <v>0</v>
      </c>
      <c r="K29" s="127"/>
    </row>
    <row r="30" spans="1:10" ht="13.5" thickBot="1">
      <c r="A30" s="12">
        <v>750</v>
      </c>
      <c r="B30" s="20"/>
      <c r="C30" s="5" t="s">
        <v>39</v>
      </c>
      <c r="D30" s="43">
        <f aca="true" t="shared" si="7" ref="D30:I30">SUM(D31:D37)</f>
        <v>14787782</v>
      </c>
      <c r="E30" s="43">
        <f t="shared" si="7"/>
        <v>3254262</v>
      </c>
      <c r="F30" s="44">
        <f t="shared" si="7"/>
        <v>1281502.2222222222</v>
      </c>
      <c r="G30" s="44">
        <f t="shared" si="7"/>
        <v>1281502.2222222222</v>
      </c>
      <c r="H30" s="43">
        <f t="shared" si="7"/>
        <v>1281502.2222222222</v>
      </c>
      <c r="I30" s="44">
        <f t="shared" si="7"/>
        <v>3844506.6666666665</v>
      </c>
      <c r="J30" s="45">
        <f t="shared" si="1"/>
        <v>7098768.666666666</v>
      </c>
    </row>
    <row r="31" spans="1:10" ht="12.75">
      <c r="A31" s="17"/>
      <c r="B31" s="19">
        <v>75011</v>
      </c>
      <c r="C31" s="7" t="s">
        <v>40</v>
      </c>
      <c r="D31" s="46">
        <v>908726</v>
      </c>
      <c r="E31" s="46">
        <v>231392</v>
      </c>
      <c r="F31" s="53">
        <f>(D31-E31)/9</f>
        <v>75259.33333333333</v>
      </c>
      <c r="G31" s="54">
        <f>(D31-E31)/9</f>
        <v>75259.33333333333</v>
      </c>
      <c r="H31" s="53">
        <f>(D31-E31)/9</f>
        <v>75259.33333333333</v>
      </c>
      <c r="I31" s="50">
        <f aca="true" t="shared" si="8" ref="I31:I37">SUM(F31:H31)</f>
        <v>225778</v>
      </c>
      <c r="J31" s="55">
        <f t="shared" si="1"/>
        <v>457170</v>
      </c>
    </row>
    <row r="32" spans="1:10" ht="12.75">
      <c r="A32" s="17"/>
      <c r="B32" s="21">
        <v>75020</v>
      </c>
      <c r="C32" s="9" t="s">
        <v>41</v>
      </c>
      <c r="D32" s="56">
        <v>2686000</v>
      </c>
      <c r="E32" s="56">
        <v>696992</v>
      </c>
      <c r="F32" s="53">
        <f aca="true" t="shared" si="9" ref="F32:F37">(D32-E32)/9</f>
        <v>221000.88888888888</v>
      </c>
      <c r="G32" s="54">
        <f aca="true" t="shared" si="10" ref="G32:G37">(D32-E32)/9</f>
        <v>221000.88888888888</v>
      </c>
      <c r="H32" s="53">
        <f aca="true" t="shared" si="11" ref="H32:H37">(D32-E32)/9</f>
        <v>221000.88888888888</v>
      </c>
      <c r="I32" s="50">
        <f t="shared" si="8"/>
        <v>663002.6666666666</v>
      </c>
      <c r="J32" s="59">
        <f t="shared" si="1"/>
        <v>1359994.6666666665</v>
      </c>
    </row>
    <row r="33" spans="1:10" ht="25.5">
      <c r="A33" s="17"/>
      <c r="B33" s="21">
        <v>75022</v>
      </c>
      <c r="C33" s="9" t="s">
        <v>4</v>
      </c>
      <c r="D33" s="56">
        <v>293676</v>
      </c>
      <c r="E33" s="56">
        <v>48311</v>
      </c>
      <c r="F33" s="53">
        <f t="shared" si="9"/>
        <v>27262.777777777777</v>
      </c>
      <c r="G33" s="54">
        <f t="shared" si="10"/>
        <v>27262.777777777777</v>
      </c>
      <c r="H33" s="53">
        <f t="shared" si="11"/>
        <v>27262.777777777777</v>
      </c>
      <c r="I33" s="50">
        <f t="shared" si="8"/>
        <v>81788.33333333333</v>
      </c>
      <c r="J33" s="59">
        <f t="shared" si="1"/>
        <v>130099.33333333333</v>
      </c>
    </row>
    <row r="34" spans="1:10" ht="25.5">
      <c r="A34" s="17"/>
      <c r="B34" s="21">
        <v>75023</v>
      </c>
      <c r="C34" s="9" t="s">
        <v>75</v>
      </c>
      <c r="D34" s="56">
        <v>10132586</v>
      </c>
      <c r="E34" s="56">
        <v>2245370</v>
      </c>
      <c r="F34" s="53">
        <f t="shared" si="9"/>
        <v>876357.3333333334</v>
      </c>
      <c r="G34" s="54">
        <f t="shared" si="10"/>
        <v>876357.3333333334</v>
      </c>
      <c r="H34" s="53">
        <f t="shared" si="11"/>
        <v>876357.3333333334</v>
      </c>
      <c r="I34" s="50">
        <f t="shared" si="8"/>
        <v>2629072</v>
      </c>
      <c r="J34" s="59">
        <f t="shared" si="1"/>
        <v>4874442</v>
      </c>
    </row>
    <row r="35" spans="1:10" ht="12.75">
      <c r="A35" s="17"/>
      <c r="B35" s="21">
        <v>75045</v>
      </c>
      <c r="C35" s="9" t="s">
        <v>42</v>
      </c>
      <c r="D35" s="56">
        <v>25000</v>
      </c>
      <c r="E35" s="56">
        <v>350</v>
      </c>
      <c r="F35" s="53">
        <f t="shared" si="9"/>
        <v>2738.8888888888887</v>
      </c>
      <c r="G35" s="54">
        <f t="shared" si="10"/>
        <v>2738.8888888888887</v>
      </c>
      <c r="H35" s="53">
        <f t="shared" si="11"/>
        <v>2738.8888888888887</v>
      </c>
      <c r="I35" s="50">
        <f t="shared" si="8"/>
        <v>8216.666666666666</v>
      </c>
      <c r="J35" s="59">
        <f t="shared" si="1"/>
        <v>8566.666666666666</v>
      </c>
    </row>
    <row r="36" spans="1:10" ht="25.5">
      <c r="A36" s="17"/>
      <c r="B36" s="22" t="s">
        <v>154</v>
      </c>
      <c r="C36" s="8" t="s">
        <v>155</v>
      </c>
      <c r="D36" s="42">
        <v>668754</v>
      </c>
      <c r="E36" s="42">
        <v>20234</v>
      </c>
      <c r="F36" s="53">
        <f t="shared" si="9"/>
        <v>72057.77777777778</v>
      </c>
      <c r="G36" s="54">
        <f t="shared" si="10"/>
        <v>72057.77777777778</v>
      </c>
      <c r="H36" s="53">
        <f t="shared" si="11"/>
        <v>72057.77777777778</v>
      </c>
      <c r="I36" s="50">
        <f t="shared" si="8"/>
        <v>216173.33333333334</v>
      </c>
      <c r="J36" s="59">
        <f t="shared" si="1"/>
        <v>236407.33333333334</v>
      </c>
    </row>
    <row r="37" spans="1:10" ht="13.5" thickBot="1">
      <c r="A37" s="17"/>
      <c r="B37" s="22">
        <v>75095</v>
      </c>
      <c r="C37" s="8" t="s">
        <v>27</v>
      </c>
      <c r="D37" s="42">
        <v>73040</v>
      </c>
      <c r="E37" s="42">
        <v>11613</v>
      </c>
      <c r="F37" s="53">
        <f t="shared" si="9"/>
        <v>6825.222222222223</v>
      </c>
      <c r="G37" s="54">
        <f t="shared" si="10"/>
        <v>6825.222222222223</v>
      </c>
      <c r="H37" s="53">
        <f t="shared" si="11"/>
        <v>6825.222222222223</v>
      </c>
      <c r="I37" s="50">
        <f t="shared" si="8"/>
        <v>20475.666666666668</v>
      </c>
      <c r="J37" s="62">
        <f t="shared" si="1"/>
        <v>32088.666666666668</v>
      </c>
    </row>
    <row r="38" spans="1:10" ht="51.75" thickBot="1">
      <c r="A38" s="12">
        <v>751</v>
      </c>
      <c r="B38" s="20"/>
      <c r="C38" s="5" t="s">
        <v>117</v>
      </c>
      <c r="D38" s="43">
        <f>SUM(D39:D40)</f>
        <v>76087</v>
      </c>
      <c r="E38" s="43">
        <f aca="true" t="shared" si="12" ref="E38:J38">SUM(E39:E40)</f>
        <v>1969</v>
      </c>
      <c r="F38" s="43">
        <f t="shared" si="12"/>
        <v>0</v>
      </c>
      <c r="G38" s="43">
        <f t="shared" si="12"/>
        <v>68205</v>
      </c>
      <c r="H38" s="43">
        <f t="shared" si="12"/>
        <v>1989</v>
      </c>
      <c r="I38" s="43">
        <f t="shared" si="12"/>
        <v>70194</v>
      </c>
      <c r="J38" s="43">
        <f t="shared" si="12"/>
        <v>72163</v>
      </c>
    </row>
    <row r="39" spans="1:10" ht="39.75" customHeight="1">
      <c r="A39" s="17"/>
      <c r="B39" s="13">
        <v>75101</v>
      </c>
      <c r="C39" s="6" t="s">
        <v>118</v>
      </c>
      <c r="D39" s="47">
        <v>7882</v>
      </c>
      <c r="E39" s="47">
        <v>1969</v>
      </c>
      <c r="F39" s="128">
        <v>0</v>
      </c>
      <c r="G39" s="49">
        <v>0</v>
      </c>
      <c r="H39" s="48">
        <v>1989</v>
      </c>
      <c r="I39" s="93">
        <f>SUM(F39:H39)</f>
        <v>1989</v>
      </c>
      <c r="J39" s="93">
        <f t="shared" si="1"/>
        <v>3958</v>
      </c>
    </row>
    <row r="40" spans="1:10" ht="78.75" customHeight="1" thickBot="1">
      <c r="A40" s="17"/>
      <c r="B40" s="21" t="s">
        <v>166</v>
      </c>
      <c r="C40" s="9" t="s">
        <v>167</v>
      </c>
      <c r="D40" s="56">
        <v>68205</v>
      </c>
      <c r="E40" s="56"/>
      <c r="F40" s="170"/>
      <c r="G40" s="58">
        <v>68205</v>
      </c>
      <c r="H40" s="57"/>
      <c r="I40" s="52">
        <f>SUM(F40:H40)</f>
        <v>68205</v>
      </c>
      <c r="J40" s="51">
        <f t="shared" si="1"/>
        <v>68205</v>
      </c>
    </row>
    <row r="41" spans="1:10" ht="26.25" thickBot="1">
      <c r="A41" s="12">
        <v>754</v>
      </c>
      <c r="B41" s="20"/>
      <c r="C41" s="5" t="s">
        <v>44</v>
      </c>
      <c r="D41" s="43">
        <f aca="true" t="shared" si="13" ref="D41:I41">SUM(D42:D45)</f>
        <v>4307700</v>
      </c>
      <c r="E41" s="43">
        <f t="shared" si="13"/>
        <v>1102992</v>
      </c>
      <c r="F41" s="44">
        <f t="shared" si="13"/>
        <v>356078.6666666667</v>
      </c>
      <c r="G41" s="44">
        <f t="shared" si="13"/>
        <v>356078.6666666667</v>
      </c>
      <c r="H41" s="43">
        <f t="shared" si="13"/>
        <v>356078.6666666667</v>
      </c>
      <c r="I41" s="44">
        <f t="shared" si="13"/>
        <v>1068236</v>
      </c>
      <c r="J41" s="45">
        <f t="shared" si="1"/>
        <v>2171228</v>
      </c>
    </row>
    <row r="42" spans="1:11" ht="25.5">
      <c r="A42" s="14"/>
      <c r="B42" s="19">
        <v>75411</v>
      </c>
      <c r="C42" s="7" t="s">
        <v>45</v>
      </c>
      <c r="D42" s="46">
        <v>4030000</v>
      </c>
      <c r="E42" s="46">
        <v>1074419</v>
      </c>
      <c r="F42" s="53">
        <f>(D42-E42)/9</f>
        <v>328397.8888888889</v>
      </c>
      <c r="G42" s="54">
        <f>(D42-E42)/9</f>
        <v>328397.8888888889</v>
      </c>
      <c r="H42" s="53">
        <f>(D42-E42)/9</f>
        <v>328397.8888888889</v>
      </c>
      <c r="I42" s="50">
        <f>SUM(F42:H42)</f>
        <v>985193.6666666666</v>
      </c>
      <c r="J42" s="55">
        <f t="shared" si="1"/>
        <v>2059612.6666666665</v>
      </c>
      <c r="K42" s="127"/>
    </row>
    <row r="43" spans="1:10" ht="13.5" thickBot="1">
      <c r="A43" s="30"/>
      <c r="B43" s="28">
        <v>75414</v>
      </c>
      <c r="C43" s="29" t="s">
        <v>119</v>
      </c>
      <c r="D43" s="64">
        <v>23900</v>
      </c>
      <c r="E43" s="64">
        <v>2406</v>
      </c>
      <c r="F43" s="53">
        <f>(D43-E43)/9</f>
        <v>2388.222222222222</v>
      </c>
      <c r="G43" s="54">
        <f>(D43-E43)/9</f>
        <v>2388.222222222222</v>
      </c>
      <c r="H43" s="53">
        <f>(D43-E43)/9</f>
        <v>2388.222222222222</v>
      </c>
      <c r="I43" s="104">
        <f>SUM(F43:H43)</f>
        <v>7164.666666666666</v>
      </c>
      <c r="J43" s="94">
        <f t="shared" si="1"/>
        <v>9570.666666666666</v>
      </c>
    </row>
    <row r="44" spans="1:10" ht="12.75">
      <c r="A44" s="40"/>
      <c r="B44" s="77">
        <v>75416</v>
      </c>
      <c r="C44" s="27" t="s">
        <v>46</v>
      </c>
      <c r="D44" s="92">
        <v>33800</v>
      </c>
      <c r="E44" s="92">
        <v>11287</v>
      </c>
      <c r="F44" s="53">
        <f>(D44-E44)/9</f>
        <v>2501.4444444444443</v>
      </c>
      <c r="G44" s="54">
        <f>(D44-E44)/9</f>
        <v>2501.4444444444443</v>
      </c>
      <c r="H44" s="53">
        <f>(D44-E44)/9</f>
        <v>2501.4444444444443</v>
      </c>
      <c r="I44" s="69">
        <f>SUM(F44:H44)</f>
        <v>7504.333333333333</v>
      </c>
      <c r="J44" s="93">
        <f t="shared" si="1"/>
        <v>18791.333333333332</v>
      </c>
    </row>
    <row r="45" spans="1:10" ht="13.5" thickBot="1">
      <c r="A45" s="39"/>
      <c r="B45" s="28">
        <v>75495</v>
      </c>
      <c r="C45" s="29" t="s">
        <v>27</v>
      </c>
      <c r="D45" s="64">
        <v>220000</v>
      </c>
      <c r="E45" s="42">
        <v>14880</v>
      </c>
      <c r="F45" s="53">
        <f>(D45-E45)/9</f>
        <v>22791.11111111111</v>
      </c>
      <c r="G45" s="54">
        <f>(D45-E45)/9</f>
        <v>22791.11111111111</v>
      </c>
      <c r="H45" s="53">
        <f>(D45-E45)/9</f>
        <v>22791.11111111111</v>
      </c>
      <c r="I45" s="50">
        <f>SUM(F45:H45)</f>
        <v>68373.33333333333</v>
      </c>
      <c r="J45" s="62">
        <f t="shared" si="1"/>
        <v>83253.33333333333</v>
      </c>
    </row>
    <row r="46" spans="1:10" ht="13.5" thickBot="1">
      <c r="A46" s="12">
        <v>757</v>
      </c>
      <c r="B46" s="20"/>
      <c r="C46" s="5" t="s">
        <v>156</v>
      </c>
      <c r="D46" s="43">
        <f aca="true" t="shared" si="14" ref="D46:I46">SUM(D47)</f>
        <v>916199</v>
      </c>
      <c r="E46" s="43">
        <f t="shared" si="14"/>
        <v>151178</v>
      </c>
      <c r="F46" s="43">
        <f t="shared" si="14"/>
        <v>24985</v>
      </c>
      <c r="G46" s="43">
        <f t="shared" si="14"/>
        <v>4212</v>
      </c>
      <c r="H46" s="43">
        <f t="shared" si="14"/>
        <v>140632</v>
      </c>
      <c r="I46" s="44">
        <f t="shared" si="14"/>
        <v>169829</v>
      </c>
      <c r="J46" s="45">
        <f t="shared" si="1"/>
        <v>321007</v>
      </c>
    </row>
    <row r="47" spans="1:10" ht="52.5" customHeight="1" thickBot="1">
      <c r="A47" s="17"/>
      <c r="B47" s="13" t="s">
        <v>157</v>
      </c>
      <c r="C47" s="6" t="s">
        <v>158</v>
      </c>
      <c r="D47" s="47">
        <v>916199</v>
      </c>
      <c r="E47" s="47">
        <v>151178</v>
      </c>
      <c r="F47" s="48">
        <v>24985</v>
      </c>
      <c r="G47" s="49">
        <v>4212</v>
      </c>
      <c r="H47" s="48">
        <v>140632</v>
      </c>
      <c r="I47" s="52">
        <f>SUM(F47:H47)</f>
        <v>169829</v>
      </c>
      <c r="J47" s="51">
        <f t="shared" si="1"/>
        <v>321007</v>
      </c>
    </row>
    <row r="48" spans="1:10" ht="13.5" thickBot="1">
      <c r="A48" s="12">
        <v>758</v>
      </c>
      <c r="B48" s="20"/>
      <c r="C48" s="5" t="s">
        <v>51</v>
      </c>
      <c r="D48" s="43">
        <f aca="true" t="shared" si="15" ref="D48:I48">SUM(D49)</f>
        <v>2886723</v>
      </c>
      <c r="E48" s="43">
        <f t="shared" si="15"/>
        <v>0</v>
      </c>
      <c r="F48" s="44">
        <f t="shared" si="15"/>
        <v>0</v>
      </c>
      <c r="G48" s="44">
        <f t="shared" si="15"/>
        <v>0</v>
      </c>
      <c r="H48" s="43">
        <f t="shared" si="15"/>
        <v>0</v>
      </c>
      <c r="I48" s="44">
        <f t="shared" si="15"/>
        <v>0</v>
      </c>
      <c r="J48" s="45">
        <f t="shared" si="1"/>
        <v>0</v>
      </c>
    </row>
    <row r="49" spans="1:10" ht="13.5" thickBot="1">
      <c r="A49" s="17"/>
      <c r="B49" s="13">
        <v>75818</v>
      </c>
      <c r="C49" s="6" t="s">
        <v>120</v>
      </c>
      <c r="D49" s="47">
        <v>2886723</v>
      </c>
      <c r="E49" s="47"/>
      <c r="F49" s="48">
        <v>0</v>
      </c>
      <c r="G49" s="49">
        <v>0</v>
      </c>
      <c r="H49" s="48">
        <v>0</v>
      </c>
      <c r="I49" s="52">
        <f>SUM(F49:H49)</f>
        <v>0</v>
      </c>
      <c r="J49" s="51">
        <f t="shared" si="1"/>
        <v>0</v>
      </c>
    </row>
    <row r="50" spans="1:10" ht="13.5" thickBot="1">
      <c r="A50" s="12">
        <v>801</v>
      </c>
      <c r="B50" s="20"/>
      <c r="C50" s="5" t="s">
        <v>52</v>
      </c>
      <c r="D50" s="43">
        <f aca="true" t="shared" si="16" ref="D50:I50">SUM(D51:D63)</f>
        <v>68053368</v>
      </c>
      <c r="E50" s="43">
        <f t="shared" si="16"/>
        <v>24009300</v>
      </c>
      <c r="F50" s="44">
        <f>SUM(F51:F63)</f>
        <v>5246357</v>
      </c>
      <c r="G50" s="44">
        <f t="shared" si="16"/>
        <v>5134389</v>
      </c>
      <c r="H50" s="43">
        <f t="shared" si="16"/>
        <v>5134389</v>
      </c>
      <c r="I50" s="44">
        <f t="shared" si="16"/>
        <v>15515135</v>
      </c>
      <c r="J50" s="45">
        <f t="shared" si="1"/>
        <v>39524435</v>
      </c>
    </row>
    <row r="51" spans="1:10" ht="12.75">
      <c r="A51" s="17"/>
      <c r="B51" s="19">
        <v>80101</v>
      </c>
      <c r="C51" s="7" t="s">
        <v>53</v>
      </c>
      <c r="D51" s="46">
        <v>16595097</v>
      </c>
      <c r="E51" s="46">
        <v>6095265</v>
      </c>
      <c r="F51" s="51">
        <v>1246453</v>
      </c>
      <c r="G51" s="54">
        <v>1219053</v>
      </c>
      <c r="H51" s="53">
        <v>1219053</v>
      </c>
      <c r="I51" s="50">
        <f aca="true" t="shared" si="17" ref="I51:I63">SUM(F51:H51)</f>
        <v>3684559</v>
      </c>
      <c r="J51" s="55">
        <f t="shared" si="1"/>
        <v>9779824</v>
      </c>
    </row>
    <row r="52" spans="1:10" ht="12.75">
      <c r="A52" s="17"/>
      <c r="B52" s="21">
        <v>80102</v>
      </c>
      <c r="C52" s="9" t="s">
        <v>149</v>
      </c>
      <c r="D52" s="56">
        <v>907858</v>
      </c>
      <c r="E52" s="56">
        <v>310715</v>
      </c>
      <c r="F52" s="59">
        <v>62143</v>
      </c>
      <c r="G52" s="58">
        <v>62143</v>
      </c>
      <c r="H52" s="57">
        <v>62143</v>
      </c>
      <c r="I52" s="50">
        <f t="shared" si="17"/>
        <v>186429</v>
      </c>
      <c r="J52" s="59">
        <f t="shared" si="1"/>
        <v>497144</v>
      </c>
    </row>
    <row r="53" spans="1:10" ht="12.75">
      <c r="A53" s="17"/>
      <c r="B53" s="21">
        <v>80104</v>
      </c>
      <c r="C53" s="9" t="s">
        <v>6</v>
      </c>
      <c r="D53" s="56">
        <v>7477366</v>
      </c>
      <c r="E53" s="56">
        <v>2506390</v>
      </c>
      <c r="F53" s="51">
        <v>556586</v>
      </c>
      <c r="G53" s="58">
        <v>556587</v>
      </c>
      <c r="H53" s="57">
        <v>556587</v>
      </c>
      <c r="I53" s="50">
        <f t="shared" si="17"/>
        <v>1669760</v>
      </c>
      <c r="J53" s="59">
        <f t="shared" si="1"/>
        <v>4176150</v>
      </c>
    </row>
    <row r="54" spans="1:10" ht="12.75">
      <c r="A54" s="17"/>
      <c r="B54" s="21">
        <v>80110</v>
      </c>
      <c r="C54" s="9" t="s">
        <v>54</v>
      </c>
      <c r="D54" s="56">
        <v>11357730</v>
      </c>
      <c r="E54" s="56">
        <v>4051854</v>
      </c>
      <c r="F54" s="59">
        <v>947387</v>
      </c>
      <c r="G54" s="58">
        <v>862818</v>
      </c>
      <c r="H54" s="57">
        <v>862818</v>
      </c>
      <c r="I54" s="50">
        <f t="shared" si="17"/>
        <v>2673023</v>
      </c>
      <c r="J54" s="59">
        <f t="shared" si="1"/>
        <v>6724877</v>
      </c>
    </row>
    <row r="55" spans="1:10" ht="12.75">
      <c r="A55" s="17"/>
      <c r="B55" s="21">
        <v>80111</v>
      </c>
      <c r="C55" s="9" t="s">
        <v>121</v>
      </c>
      <c r="D55" s="56">
        <v>555705</v>
      </c>
      <c r="E55" s="56">
        <v>213735</v>
      </c>
      <c r="F55" s="59">
        <v>42747</v>
      </c>
      <c r="G55" s="58">
        <v>42747</v>
      </c>
      <c r="H55" s="57">
        <v>42747</v>
      </c>
      <c r="I55" s="50">
        <f t="shared" si="17"/>
        <v>128241</v>
      </c>
      <c r="J55" s="59">
        <f t="shared" si="1"/>
        <v>341976</v>
      </c>
    </row>
    <row r="56" spans="1:10" ht="12.75">
      <c r="A56" s="17"/>
      <c r="B56" s="21" t="s">
        <v>135</v>
      </c>
      <c r="C56" s="9" t="s">
        <v>136</v>
      </c>
      <c r="D56" s="56">
        <v>11308</v>
      </c>
      <c r="E56" s="56">
        <v>478</v>
      </c>
      <c r="F56" s="57">
        <v>1000</v>
      </c>
      <c r="G56" s="58">
        <v>1000</v>
      </c>
      <c r="H56" s="57">
        <v>1000</v>
      </c>
      <c r="I56" s="50">
        <f t="shared" si="17"/>
        <v>3000</v>
      </c>
      <c r="J56" s="59">
        <f t="shared" si="1"/>
        <v>3478</v>
      </c>
    </row>
    <row r="57" spans="1:10" ht="12.75">
      <c r="A57" s="17"/>
      <c r="B57" s="21">
        <v>80120</v>
      </c>
      <c r="C57" s="9" t="s">
        <v>150</v>
      </c>
      <c r="D57" s="56">
        <v>12506054</v>
      </c>
      <c r="E57" s="56">
        <v>4531939</v>
      </c>
      <c r="F57" s="51">
        <v>939055</v>
      </c>
      <c r="G57" s="58">
        <v>939055</v>
      </c>
      <c r="H57" s="57">
        <v>939055</v>
      </c>
      <c r="I57" s="50">
        <f t="shared" si="17"/>
        <v>2817165</v>
      </c>
      <c r="J57" s="59">
        <f t="shared" si="1"/>
        <v>7349104</v>
      </c>
    </row>
    <row r="58" spans="1:10" ht="12.75">
      <c r="A58" s="17"/>
      <c r="B58" s="21" t="s">
        <v>140</v>
      </c>
      <c r="C58" s="9" t="s">
        <v>88</v>
      </c>
      <c r="D58" s="56">
        <v>1501594</v>
      </c>
      <c r="E58" s="56">
        <v>550103</v>
      </c>
      <c r="F58" s="59">
        <v>116813</v>
      </c>
      <c r="G58" s="58">
        <v>116813</v>
      </c>
      <c r="H58" s="57">
        <v>116813</v>
      </c>
      <c r="I58" s="50">
        <f t="shared" si="17"/>
        <v>350439</v>
      </c>
      <c r="J58" s="59">
        <f t="shared" si="1"/>
        <v>900542</v>
      </c>
    </row>
    <row r="59" spans="1:10" ht="12.75">
      <c r="A59" s="17"/>
      <c r="B59" s="21">
        <v>80130</v>
      </c>
      <c r="C59" s="9" t="s">
        <v>84</v>
      </c>
      <c r="D59" s="56">
        <v>14709629</v>
      </c>
      <c r="E59" s="56">
        <v>5175761</v>
      </c>
      <c r="F59" s="51">
        <v>1117057</v>
      </c>
      <c r="G59" s="58">
        <v>1117057</v>
      </c>
      <c r="H59" s="57">
        <v>1117057</v>
      </c>
      <c r="I59" s="50">
        <f t="shared" si="17"/>
        <v>3351171</v>
      </c>
      <c r="J59" s="59">
        <f t="shared" si="1"/>
        <v>8526932</v>
      </c>
    </row>
    <row r="60" spans="1:10" ht="12.75">
      <c r="A60" s="17"/>
      <c r="B60" s="21">
        <v>80134</v>
      </c>
      <c r="C60" s="9" t="s">
        <v>151</v>
      </c>
      <c r="D60" s="56">
        <v>290282</v>
      </c>
      <c r="E60" s="56">
        <v>111645</v>
      </c>
      <c r="F60" s="59">
        <v>22329</v>
      </c>
      <c r="G60" s="58">
        <v>22329</v>
      </c>
      <c r="H60" s="57">
        <v>22329</v>
      </c>
      <c r="I60" s="50">
        <f t="shared" si="17"/>
        <v>66987</v>
      </c>
      <c r="J60" s="59">
        <f t="shared" si="1"/>
        <v>178632</v>
      </c>
    </row>
    <row r="61" spans="1:13" ht="51">
      <c r="A61" s="17"/>
      <c r="B61" s="21">
        <v>80140</v>
      </c>
      <c r="C61" s="9" t="s">
        <v>3</v>
      </c>
      <c r="D61" s="56">
        <v>1199682</v>
      </c>
      <c r="E61" s="56">
        <v>461415</v>
      </c>
      <c r="F61" s="59">
        <v>92283</v>
      </c>
      <c r="G61" s="58">
        <v>92283</v>
      </c>
      <c r="H61" s="57">
        <v>92283</v>
      </c>
      <c r="I61" s="50">
        <f t="shared" si="17"/>
        <v>276849</v>
      </c>
      <c r="J61" s="59">
        <f t="shared" si="1"/>
        <v>738264</v>
      </c>
      <c r="M61" s="127"/>
    </row>
    <row r="62" spans="1:10" ht="25.5" customHeight="1">
      <c r="A62" s="17"/>
      <c r="B62" s="21" t="s">
        <v>141</v>
      </c>
      <c r="C62" s="9" t="s">
        <v>142</v>
      </c>
      <c r="D62" s="56">
        <v>324519</v>
      </c>
      <c r="E62" s="56"/>
      <c r="F62" s="57">
        <v>34000</v>
      </c>
      <c r="G62" s="58">
        <v>34000</v>
      </c>
      <c r="H62" s="57">
        <v>34000</v>
      </c>
      <c r="I62" s="50">
        <f t="shared" si="17"/>
        <v>102000</v>
      </c>
      <c r="J62" s="59">
        <f t="shared" si="1"/>
        <v>102000</v>
      </c>
    </row>
    <row r="63" spans="1:10" ht="13.5" thickBot="1">
      <c r="A63" s="17"/>
      <c r="B63" s="22">
        <v>80195</v>
      </c>
      <c r="C63" s="8" t="s">
        <v>27</v>
      </c>
      <c r="D63" s="42">
        <v>616544</v>
      </c>
      <c r="E63" s="42"/>
      <c r="F63" s="60">
        <v>68504</v>
      </c>
      <c r="G63" s="61">
        <v>68504</v>
      </c>
      <c r="H63" s="60">
        <v>68504</v>
      </c>
      <c r="I63" s="50">
        <f t="shared" si="17"/>
        <v>205512</v>
      </c>
      <c r="J63" s="62">
        <f t="shared" si="1"/>
        <v>205512</v>
      </c>
    </row>
    <row r="64" spans="1:10" ht="13.5" thickBot="1">
      <c r="A64" s="12">
        <v>803</v>
      </c>
      <c r="B64" s="20"/>
      <c r="C64" s="5" t="s">
        <v>105</v>
      </c>
      <c r="D64" s="65">
        <f aca="true" t="shared" si="18" ref="D64:I64">SUM(D65:D66)</f>
        <v>32330</v>
      </c>
      <c r="E64" s="65">
        <f t="shared" si="18"/>
        <v>16200</v>
      </c>
      <c r="F64" s="66">
        <f t="shared" si="18"/>
        <v>2000</v>
      </c>
      <c r="G64" s="66">
        <f t="shared" si="18"/>
        <v>2000</v>
      </c>
      <c r="H64" s="65">
        <f t="shared" si="18"/>
        <v>2000</v>
      </c>
      <c r="I64" s="66">
        <f t="shared" si="18"/>
        <v>6000</v>
      </c>
      <c r="J64" s="45">
        <f t="shared" si="1"/>
        <v>22200</v>
      </c>
    </row>
    <row r="65" spans="1:10" ht="24.75" customHeight="1">
      <c r="A65" s="26"/>
      <c r="B65" s="77" t="s">
        <v>2</v>
      </c>
      <c r="C65" s="27" t="s">
        <v>104</v>
      </c>
      <c r="D65" s="67">
        <v>32330</v>
      </c>
      <c r="E65" s="68">
        <v>16200</v>
      </c>
      <c r="F65" s="53">
        <v>2000</v>
      </c>
      <c r="G65" s="54">
        <v>2000</v>
      </c>
      <c r="H65" s="53">
        <v>2000</v>
      </c>
      <c r="I65" s="69">
        <f>SUM(F65:H65)</f>
        <v>6000</v>
      </c>
      <c r="J65" s="55">
        <f t="shared" si="1"/>
        <v>22200</v>
      </c>
    </row>
    <row r="66" spans="1:10" ht="13.5" thickBot="1">
      <c r="A66" s="17"/>
      <c r="B66" s="13" t="s">
        <v>159</v>
      </c>
      <c r="C66" s="6" t="s">
        <v>27</v>
      </c>
      <c r="D66" s="70"/>
      <c r="E66" s="70"/>
      <c r="F66" s="60"/>
      <c r="G66" s="61">
        <v>0</v>
      </c>
      <c r="H66" s="60">
        <v>0</v>
      </c>
      <c r="I66" s="50">
        <f>SUM(F66:H66)</f>
        <v>0</v>
      </c>
      <c r="J66" s="62">
        <f t="shared" si="1"/>
        <v>0</v>
      </c>
    </row>
    <row r="67" spans="1:10" ht="13.5" thickBot="1">
      <c r="A67" s="12">
        <v>851</v>
      </c>
      <c r="B67" s="20"/>
      <c r="C67" s="5" t="s">
        <v>56</v>
      </c>
      <c r="D67" s="43">
        <f aca="true" t="shared" si="19" ref="D67:I67">SUM(D68:D70)</f>
        <v>1062571</v>
      </c>
      <c r="E67" s="43">
        <f t="shared" si="19"/>
        <v>12197</v>
      </c>
      <c r="F67" s="44">
        <f t="shared" si="19"/>
        <v>113625</v>
      </c>
      <c r="G67" s="44">
        <f t="shared" si="19"/>
        <v>113615</v>
      </c>
      <c r="H67" s="43">
        <f t="shared" si="19"/>
        <v>113625</v>
      </c>
      <c r="I67" s="44">
        <f t="shared" si="19"/>
        <v>340865</v>
      </c>
      <c r="J67" s="45">
        <f t="shared" si="1"/>
        <v>353062</v>
      </c>
    </row>
    <row r="68" spans="1:10" ht="13.5" customHeight="1">
      <c r="A68" s="17"/>
      <c r="B68" s="19">
        <v>85154</v>
      </c>
      <c r="C68" s="7" t="s">
        <v>122</v>
      </c>
      <c r="D68" s="46">
        <v>946821</v>
      </c>
      <c r="E68" s="46">
        <v>7585</v>
      </c>
      <c r="F68" s="53">
        <v>104360</v>
      </c>
      <c r="G68" s="54">
        <v>104350</v>
      </c>
      <c r="H68" s="53">
        <v>104360</v>
      </c>
      <c r="I68" s="50">
        <f>SUM(F68:H68)</f>
        <v>313070</v>
      </c>
      <c r="J68" s="55">
        <f t="shared" si="1"/>
        <v>320655</v>
      </c>
    </row>
    <row r="69" spans="1:10" ht="52.5" customHeight="1">
      <c r="A69" s="17"/>
      <c r="B69" s="23">
        <v>85156</v>
      </c>
      <c r="C69" s="9" t="s">
        <v>5</v>
      </c>
      <c r="D69" s="71">
        <v>34000</v>
      </c>
      <c r="E69" s="71">
        <v>4612</v>
      </c>
      <c r="F69" s="57">
        <v>3265</v>
      </c>
      <c r="G69" s="58">
        <v>3265</v>
      </c>
      <c r="H69" s="57">
        <v>3265</v>
      </c>
      <c r="I69" s="50">
        <f>SUM(F69:H69)</f>
        <v>9795</v>
      </c>
      <c r="J69" s="59">
        <f t="shared" si="1"/>
        <v>14407</v>
      </c>
    </row>
    <row r="70" spans="1:10" ht="13.5" thickBot="1">
      <c r="A70" s="17"/>
      <c r="B70" s="22">
        <v>85195</v>
      </c>
      <c r="C70" s="8" t="s">
        <v>27</v>
      </c>
      <c r="D70" s="42">
        <v>81750</v>
      </c>
      <c r="E70" s="42"/>
      <c r="F70" s="60">
        <v>6000</v>
      </c>
      <c r="G70" s="61">
        <v>6000</v>
      </c>
      <c r="H70" s="60">
        <v>6000</v>
      </c>
      <c r="I70" s="50">
        <f>SUM(F70:H70)</f>
        <v>18000</v>
      </c>
      <c r="J70" s="62">
        <f t="shared" si="1"/>
        <v>18000</v>
      </c>
    </row>
    <row r="71" spans="1:10" ht="13.5" thickBot="1">
      <c r="A71" s="12">
        <v>852</v>
      </c>
      <c r="B71" s="20"/>
      <c r="C71" s="5" t="s">
        <v>7</v>
      </c>
      <c r="D71" s="43">
        <f aca="true" t="shared" si="20" ref="D71:I71">SUM(D72:D86)</f>
        <v>36623132</v>
      </c>
      <c r="E71" s="43">
        <f t="shared" si="20"/>
        <v>7883414</v>
      </c>
      <c r="F71" s="44">
        <f t="shared" si="20"/>
        <v>3193302.0000000005</v>
      </c>
      <c r="G71" s="44">
        <f t="shared" si="20"/>
        <v>3193302.0000000005</v>
      </c>
      <c r="H71" s="43">
        <f t="shared" si="20"/>
        <v>3193302.0000000005</v>
      </c>
      <c r="I71" s="44">
        <f t="shared" si="20"/>
        <v>9579906</v>
      </c>
      <c r="J71" s="45">
        <f t="shared" si="1"/>
        <v>17463320</v>
      </c>
    </row>
    <row r="72" spans="1:10" ht="25.5">
      <c r="A72" s="40"/>
      <c r="B72" s="34" t="s">
        <v>8</v>
      </c>
      <c r="C72" s="7" t="s">
        <v>57</v>
      </c>
      <c r="D72" s="46">
        <v>2084877</v>
      </c>
      <c r="E72" s="46">
        <v>442196</v>
      </c>
      <c r="F72" s="53">
        <f>(D72-E72)/9</f>
        <v>182520.11111111112</v>
      </c>
      <c r="G72" s="54">
        <f>(D72-E72)/9</f>
        <v>182520.11111111112</v>
      </c>
      <c r="H72" s="53">
        <f>(D72-E72)/9</f>
        <v>182520.11111111112</v>
      </c>
      <c r="I72" s="50">
        <f aca="true" t="shared" si="21" ref="I72:I86">SUM(F72:H72)</f>
        <v>547560.3333333334</v>
      </c>
      <c r="J72" s="55">
        <f t="shared" si="1"/>
        <v>989756.3333333334</v>
      </c>
    </row>
    <row r="73" spans="1:10" ht="12.75">
      <c r="A73" s="17"/>
      <c r="B73" s="33" t="s">
        <v>9</v>
      </c>
      <c r="C73" s="9" t="s">
        <v>58</v>
      </c>
      <c r="D73" s="56">
        <v>2892990</v>
      </c>
      <c r="E73" s="56">
        <v>708049</v>
      </c>
      <c r="F73" s="53">
        <f aca="true" t="shared" si="22" ref="F73:F86">(D73-E73)/9</f>
        <v>242771.22222222222</v>
      </c>
      <c r="G73" s="54">
        <f aca="true" t="shared" si="23" ref="G73:G86">(D73-E73)/9</f>
        <v>242771.22222222222</v>
      </c>
      <c r="H73" s="53">
        <f aca="true" t="shared" si="24" ref="H73:H86">(D73-E73)/9</f>
        <v>242771.22222222222</v>
      </c>
      <c r="I73" s="50">
        <f t="shared" si="21"/>
        <v>728313.6666666666</v>
      </c>
      <c r="J73" s="59">
        <f t="shared" si="1"/>
        <v>1436362.6666666665</v>
      </c>
    </row>
    <row r="74" spans="1:10" ht="52.5" customHeight="1">
      <c r="A74" s="17"/>
      <c r="B74" s="33" t="s">
        <v>10</v>
      </c>
      <c r="C74" s="9" t="s">
        <v>21</v>
      </c>
      <c r="D74" s="56">
        <v>819030</v>
      </c>
      <c r="E74" s="56">
        <v>195086</v>
      </c>
      <c r="F74" s="53">
        <f t="shared" si="22"/>
        <v>69327.11111111111</v>
      </c>
      <c r="G74" s="54">
        <f t="shared" si="23"/>
        <v>69327.11111111111</v>
      </c>
      <c r="H74" s="53">
        <f t="shared" si="24"/>
        <v>69327.11111111111</v>
      </c>
      <c r="I74" s="50">
        <f t="shared" si="21"/>
        <v>207981.3333333333</v>
      </c>
      <c r="J74" s="59">
        <f t="shared" si="1"/>
        <v>403067.3333333333</v>
      </c>
    </row>
    <row r="75" spans="1:10" ht="12.75">
      <c r="A75" s="17"/>
      <c r="B75" s="33" t="s">
        <v>11</v>
      </c>
      <c r="C75" s="9" t="s">
        <v>123</v>
      </c>
      <c r="D75" s="56">
        <v>843348</v>
      </c>
      <c r="E75" s="56">
        <v>217750</v>
      </c>
      <c r="F75" s="53">
        <f t="shared" si="22"/>
        <v>69510.88888888889</v>
      </c>
      <c r="G75" s="54">
        <f t="shared" si="23"/>
        <v>69510.88888888889</v>
      </c>
      <c r="H75" s="53">
        <f t="shared" si="24"/>
        <v>69510.88888888889</v>
      </c>
      <c r="I75" s="50">
        <f t="shared" si="21"/>
        <v>208532.6666666667</v>
      </c>
      <c r="J75" s="59">
        <f t="shared" si="1"/>
        <v>426282.6666666667</v>
      </c>
    </row>
    <row r="76" spans="1:10" ht="53.25" customHeight="1">
      <c r="A76" s="17"/>
      <c r="B76" s="33" t="s">
        <v>145</v>
      </c>
      <c r="C76" s="9" t="s">
        <v>146</v>
      </c>
      <c r="D76" s="56">
        <v>16900000</v>
      </c>
      <c r="E76" s="56">
        <v>3268392</v>
      </c>
      <c r="F76" s="53">
        <f t="shared" si="22"/>
        <v>1514623.111111111</v>
      </c>
      <c r="G76" s="54">
        <f t="shared" si="23"/>
        <v>1514623.111111111</v>
      </c>
      <c r="H76" s="53">
        <f t="shared" si="24"/>
        <v>1514623.111111111</v>
      </c>
      <c r="I76" s="50">
        <f t="shared" si="21"/>
        <v>4543869.333333333</v>
      </c>
      <c r="J76" s="59">
        <f aca="true" t="shared" si="25" ref="J76:J117">SUM(I76+E76)</f>
        <v>7812261.333333333</v>
      </c>
    </row>
    <row r="77" spans="1:10" ht="75.75" customHeight="1">
      <c r="A77" s="17"/>
      <c r="B77" s="35" t="s">
        <v>12</v>
      </c>
      <c r="C77" s="9" t="s">
        <v>0</v>
      </c>
      <c r="D77" s="71">
        <v>174000</v>
      </c>
      <c r="E77" s="71">
        <v>20438</v>
      </c>
      <c r="F77" s="53">
        <f t="shared" si="22"/>
        <v>17062.444444444445</v>
      </c>
      <c r="G77" s="54">
        <f t="shared" si="23"/>
        <v>17062.444444444445</v>
      </c>
      <c r="H77" s="53">
        <f t="shared" si="24"/>
        <v>17062.444444444445</v>
      </c>
      <c r="I77" s="50">
        <f t="shared" si="21"/>
        <v>51187.333333333336</v>
      </c>
      <c r="J77" s="59">
        <f t="shared" si="25"/>
        <v>71625.33333333334</v>
      </c>
    </row>
    <row r="78" spans="1:10" ht="38.25" customHeight="1">
      <c r="A78" s="17"/>
      <c r="B78" s="35" t="s">
        <v>13</v>
      </c>
      <c r="C78" s="9" t="s">
        <v>79</v>
      </c>
      <c r="D78" s="71">
        <v>3198633</v>
      </c>
      <c r="E78" s="71">
        <v>619041</v>
      </c>
      <c r="F78" s="53">
        <f t="shared" si="22"/>
        <v>286621.3333333333</v>
      </c>
      <c r="G78" s="54">
        <f t="shared" si="23"/>
        <v>286621.3333333333</v>
      </c>
      <c r="H78" s="53">
        <f t="shared" si="24"/>
        <v>286621.3333333333</v>
      </c>
      <c r="I78" s="50">
        <f t="shared" si="21"/>
        <v>859864</v>
      </c>
      <c r="J78" s="59">
        <f t="shared" si="25"/>
        <v>1478905</v>
      </c>
    </row>
    <row r="79" spans="1:10" ht="12.75">
      <c r="A79" s="17"/>
      <c r="B79" s="22" t="s">
        <v>14</v>
      </c>
      <c r="C79" s="8" t="s">
        <v>124</v>
      </c>
      <c r="D79" s="42">
        <v>5308114</v>
      </c>
      <c r="E79" s="42">
        <v>1260351</v>
      </c>
      <c r="F79" s="53">
        <f t="shared" si="22"/>
        <v>449751.44444444444</v>
      </c>
      <c r="G79" s="54">
        <f t="shared" si="23"/>
        <v>449751.44444444444</v>
      </c>
      <c r="H79" s="53">
        <f t="shared" si="24"/>
        <v>449751.44444444444</v>
      </c>
      <c r="I79" s="72">
        <f t="shared" si="21"/>
        <v>1349254.3333333333</v>
      </c>
      <c r="J79" s="59">
        <f t="shared" si="25"/>
        <v>2609605.333333333</v>
      </c>
    </row>
    <row r="80" spans="1:10" ht="13.5" thickBot="1">
      <c r="A80" s="39"/>
      <c r="B80" s="28" t="s">
        <v>15</v>
      </c>
      <c r="C80" s="29" t="s">
        <v>61</v>
      </c>
      <c r="D80" s="64">
        <v>1943579</v>
      </c>
      <c r="E80" s="64">
        <v>480667</v>
      </c>
      <c r="F80" s="53">
        <f t="shared" si="22"/>
        <v>162545.77777777778</v>
      </c>
      <c r="G80" s="54">
        <f t="shared" si="23"/>
        <v>162545.77777777778</v>
      </c>
      <c r="H80" s="53">
        <f t="shared" si="24"/>
        <v>162545.77777777778</v>
      </c>
      <c r="I80" s="104">
        <f t="shared" si="21"/>
        <v>487637.3333333334</v>
      </c>
      <c r="J80" s="94">
        <f t="shared" si="25"/>
        <v>968304.3333333334</v>
      </c>
    </row>
    <row r="81" spans="1:10" ht="25.5">
      <c r="A81" s="17"/>
      <c r="B81" s="136" t="s">
        <v>160</v>
      </c>
      <c r="C81" s="7" t="s">
        <v>161</v>
      </c>
      <c r="D81" s="46">
        <v>192628</v>
      </c>
      <c r="E81" s="46">
        <v>33373</v>
      </c>
      <c r="F81" s="53">
        <f t="shared" si="22"/>
        <v>17695</v>
      </c>
      <c r="G81" s="54">
        <f t="shared" si="23"/>
        <v>17695</v>
      </c>
      <c r="H81" s="53">
        <f t="shared" si="24"/>
        <v>17695</v>
      </c>
      <c r="I81" s="50">
        <f t="shared" si="21"/>
        <v>53085</v>
      </c>
      <c r="J81" s="55">
        <f t="shared" si="25"/>
        <v>86458</v>
      </c>
    </row>
    <row r="82" spans="1:10" ht="27" customHeight="1">
      <c r="A82" s="78"/>
      <c r="B82" s="33" t="s">
        <v>19</v>
      </c>
      <c r="C82" s="9" t="s">
        <v>62</v>
      </c>
      <c r="D82" s="56">
        <v>271223</v>
      </c>
      <c r="E82" s="56">
        <v>64932</v>
      </c>
      <c r="F82" s="53">
        <f t="shared" si="22"/>
        <v>22921.222222222223</v>
      </c>
      <c r="G82" s="54">
        <f t="shared" si="23"/>
        <v>22921.222222222223</v>
      </c>
      <c r="H82" s="53">
        <f t="shared" si="24"/>
        <v>22921.222222222223</v>
      </c>
      <c r="I82" s="50">
        <f t="shared" si="21"/>
        <v>68763.66666666667</v>
      </c>
      <c r="J82" s="59">
        <f t="shared" si="25"/>
        <v>133695.6666666667</v>
      </c>
    </row>
    <row r="83" spans="1:10" ht="38.25" customHeight="1">
      <c r="A83" s="17"/>
      <c r="B83" s="33" t="s">
        <v>18</v>
      </c>
      <c r="C83" s="9" t="s">
        <v>152</v>
      </c>
      <c r="D83" s="56">
        <v>1156290</v>
      </c>
      <c r="E83" s="56">
        <v>306330</v>
      </c>
      <c r="F83" s="53">
        <f t="shared" si="22"/>
        <v>94440</v>
      </c>
      <c r="G83" s="54">
        <f t="shared" si="23"/>
        <v>94440</v>
      </c>
      <c r="H83" s="53">
        <f t="shared" si="24"/>
        <v>94440</v>
      </c>
      <c r="I83" s="50">
        <f t="shared" si="21"/>
        <v>283320</v>
      </c>
      <c r="J83" s="59">
        <f t="shared" si="25"/>
        <v>589650</v>
      </c>
    </row>
    <row r="84" spans="1:10" ht="12.75">
      <c r="A84" s="17"/>
      <c r="B84" s="33" t="s">
        <v>17</v>
      </c>
      <c r="C84" s="9" t="s">
        <v>74</v>
      </c>
      <c r="D84" s="56">
        <v>110000</v>
      </c>
      <c r="E84" s="56">
        <v>49400</v>
      </c>
      <c r="F84" s="53">
        <f t="shared" si="22"/>
        <v>6733.333333333333</v>
      </c>
      <c r="G84" s="54">
        <f t="shared" si="23"/>
        <v>6733.333333333333</v>
      </c>
      <c r="H84" s="53">
        <f t="shared" si="24"/>
        <v>6733.333333333333</v>
      </c>
      <c r="I84" s="50">
        <f t="shared" si="21"/>
        <v>20200</v>
      </c>
      <c r="J84" s="59">
        <f t="shared" si="25"/>
        <v>69600</v>
      </c>
    </row>
    <row r="85" spans="1:10" ht="25.5">
      <c r="A85" s="17"/>
      <c r="B85" s="21" t="s">
        <v>169</v>
      </c>
      <c r="C85" s="9" t="s">
        <v>139</v>
      </c>
      <c r="D85" s="56"/>
      <c r="E85" s="56"/>
      <c r="F85" s="53">
        <f t="shared" si="22"/>
        <v>0</v>
      </c>
      <c r="G85" s="54">
        <f t="shared" si="23"/>
        <v>0</v>
      </c>
      <c r="H85" s="53">
        <f t="shared" si="24"/>
        <v>0</v>
      </c>
      <c r="I85" s="50">
        <f t="shared" si="21"/>
        <v>0</v>
      </c>
      <c r="J85" s="59">
        <f t="shared" si="25"/>
        <v>0</v>
      </c>
    </row>
    <row r="86" spans="1:10" ht="13.5" thickBot="1">
      <c r="A86" s="39"/>
      <c r="B86" s="36" t="s">
        <v>107</v>
      </c>
      <c r="C86" s="6" t="s">
        <v>27</v>
      </c>
      <c r="D86" s="47">
        <v>728420</v>
      </c>
      <c r="E86" s="47">
        <v>217409</v>
      </c>
      <c r="F86" s="53">
        <f t="shared" si="22"/>
        <v>56779</v>
      </c>
      <c r="G86" s="54">
        <f t="shared" si="23"/>
        <v>56779</v>
      </c>
      <c r="H86" s="53">
        <f t="shared" si="24"/>
        <v>56779</v>
      </c>
      <c r="I86" s="50">
        <f t="shared" si="21"/>
        <v>170337</v>
      </c>
      <c r="J86" s="51">
        <f t="shared" si="25"/>
        <v>387746</v>
      </c>
    </row>
    <row r="87" spans="1:10" ht="26.25" thickBot="1">
      <c r="A87" s="12">
        <v>853</v>
      </c>
      <c r="B87" s="20"/>
      <c r="C87" s="24" t="s">
        <v>16</v>
      </c>
      <c r="D87" s="43">
        <f>SUM(D88:D89)</f>
        <v>293168</v>
      </c>
      <c r="E87" s="43">
        <f aca="true" t="shared" si="26" ref="E87:J87">SUM(E88:E89)</f>
        <v>69653</v>
      </c>
      <c r="F87" s="43">
        <f t="shared" si="26"/>
        <v>22260</v>
      </c>
      <c r="G87" s="43">
        <f t="shared" si="26"/>
        <v>22260</v>
      </c>
      <c r="H87" s="43">
        <f t="shared" si="26"/>
        <v>22260</v>
      </c>
      <c r="I87" s="43">
        <f t="shared" si="26"/>
        <v>66780</v>
      </c>
      <c r="J87" s="43">
        <f t="shared" si="26"/>
        <v>136433</v>
      </c>
    </row>
    <row r="88" spans="1:10" ht="26.25" thickBot="1">
      <c r="A88" s="17"/>
      <c r="B88" s="77" t="s">
        <v>125</v>
      </c>
      <c r="C88" s="27" t="s">
        <v>102</v>
      </c>
      <c r="D88" s="92">
        <v>269998</v>
      </c>
      <c r="E88" s="92">
        <v>69653</v>
      </c>
      <c r="F88" s="128">
        <v>22260</v>
      </c>
      <c r="G88" s="129">
        <v>22260</v>
      </c>
      <c r="H88" s="128">
        <v>22260</v>
      </c>
      <c r="I88" s="69">
        <f>SUM(F88:H88)</f>
        <v>66780</v>
      </c>
      <c r="J88" s="93">
        <f t="shared" si="25"/>
        <v>136433</v>
      </c>
    </row>
    <row r="89" spans="1:10" ht="13.5" thickBot="1">
      <c r="A89" s="17"/>
      <c r="B89" s="13" t="s">
        <v>181</v>
      </c>
      <c r="C89" s="6" t="s">
        <v>27</v>
      </c>
      <c r="D89" s="47">
        <v>23170</v>
      </c>
      <c r="E89" s="47"/>
      <c r="F89" s="169"/>
      <c r="G89" s="49"/>
      <c r="H89" s="48"/>
      <c r="I89" s="69">
        <f>SUM(F89:H89)</f>
        <v>0</v>
      </c>
      <c r="J89" s="93">
        <f t="shared" si="25"/>
        <v>0</v>
      </c>
    </row>
    <row r="90" spans="1:10" ht="26.25" thickBot="1">
      <c r="A90" s="12">
        <v>854</v>
      </c>
      <c r="B90" s="20"/>
      <c r="C90" s="5" t="s">
        <v>63</v>
      </c>
      <c r="D90" s="43">
        <f aca="true" t="shared" si="27" ref="D90:I90">SUM(D91:D96)</f>
        <v>5737376</v>
      </c>
      <c r="E90" s="43">
        <f t="shared" si="27"/>
        <v>1800211</v>
      </c>
      <c r="F90" s="44">
        <f>SUM(F91:F96)</f>
        <v>442514</v>
      </c>
      <c r="G90" s="44">
        <f>SUM(G91:G96)</f>
        <v>442515</v>
      </c>
      <c r="H90" s="43">
        <f t="shared" si="27"/>
        <v>442529</v>
      </c>
      <c r="I90" s="44">
        <f t="shared" si="27"/>
        <v>1327558</v>
      </c>
      <c r="J90" s="45">
        <f t="shared" si="25"/>
        <v>3127769</v>
      </c>
    </row>
    <row r="91" spans="1:10" ht="12.75">
      <c r="A91" s="17"/>
      <c r="B91" s="19">
        <v>85401</v>
      </c>
      <c r="C91" s="7" t="s">
        <v>126</v>
      </c>
      <c r="D91" s="46">
        <v>1296421</v>
      </c>
      <c r="E91" s="46">
        <v>498620</v>
      </c>
      <c r="F91" s="92">
        <v>99724</v>
      </c>
      <c r="G91" s="101">
        <v>99724</v>
      </c>
      <c r="H91" s="53">
        <v>99724</v>
      </c>
      <c r="I91" s="50">
        <f aca="true" t="shared" si="28" ref="I91:I96">SUM(F91:H91)</f>
        <v>299172</v>
      </c>
      <c r="J91" s="55">
        <f t="shared" si="25"/>
        <v>797792</v>
      </c>
    </row>
    <row r="92" spans="1:10" ht="27.75" customHeight="1">
      <c r="A92" s="17"/>
      <c r="B92" s="21">
        <v>85406</v>
      </c>
      <c r="C92" s="25" t="s">
        <v>1</v>
      </c>
      <c r="D92" s="56">
        <v>741654</v>
      </c>
      <c r="E92" s="56">
        <v>285250</v>
      </c>
      <c r="F92" s="46">
        <v>57050</v>
      </c>
      <c r="G92" s="98">
        <v>57050</v>
      </c>
      <c r="H92" s="57">
        <v>57050</v>
      </c>
      <c r="I92" s="50">
        <f t="shared" si="28"/>
        <v>171150</v>
      </c>
      <c r="J92" s="59">
        <f t="shared" si="25"/>
        <v>456400</v>
      </c>
    </row>
    <row r="93" spans="1:10" ht="12.75">
      <c r="A93" s="17"/>
      <c r="B93" s="21">
        <v>85410</v>
      </c>
      <c r="C93" s="9" t="s">
        <v>64</v>
      </c>
      <c r="D93" s="56">
        <v>2908835</v>
      </c>
      <c r="E93" s="56">
        <v>969776</v>
      </c>
      <c r="F93" s="55">
        <v>200852</v>
      </c>
      <c r="G93" s="156">
        <v>200852</v>
      </c>
      <c r="H93" s="57">
        <v>200852</v>
      </c>
      <c r="I93" s="50">
        <f t="shared" si="28"/>
        <v>602556</v>
      </c>
      <c r="J93" s="59">
        <f>SUM(I93+E93)</f>
        <v>1572332</v>
      </c>
    </row>
    <row r="94" spans="1:10" ht="12.75">
      <c r="A94" s="17"/>
      <c r="B94" s="21" t="s">
        <v>20</v>
      </c>
      <c r="C94" s="9" t="s">
        <v>65</v>
      </c>
      <c r="D94" s="56">
        <v>745287</v>
      </c>
      <c r="E94" s="56">
        <v>46565</v>
      </c>
      <c r="F94" s="57">
        <v>77635</v>
      </c>
      <c r="G94" s="58">
        <v>77635</v>
      </c>
      <c r="H94" s="57">
        <v>77635</v>
      </c>
      <c r="I94" s="50">
        <f t="shared" si="28"/>
        <v>232905</v>
      </c>
      <c r="J94" s="59">
        <f t="shared" si="25"/>
        <v>279470</v>
      </c>
    </row>
    <row r="95" spans="1:10" ht="27.75" customHeight="1">
      <c r="A95" s="17"/>
      <c r="B95" s="21" t="s">
        <v>143</v>
      </c>
      <c r="C95" s="9" t="s">
        <v>144</v>
      </c>
      <c r="D95" s="56">
        <v>13333</v>
      </c>
      <c r="E95" s="56"/>
      <c r="F95" s="57">
        <v>1253</v>
      </c>
      <c r="G95" s="58">
        <v>1254</v>
      </c>
      <c r="H95" s="57">
        <v>1268</v>
      </c>
      <c r="I95" s="50">
        <f t="shared" si="28"/>
        <v>3775</v>
      </c>
      <c r="J95" s="59">
        <f t="shared" si="25"/>
        <v>3775</v>
      </c>
    </row>
    <row r="96" spans="1:10" ht="13.5" thickBot="1">
      <c r="A96" s="17"/>
      <c r="B96" s="22" t="s">
        <v>127</v>
      </c>
      <c r="C96" s="8" t="s">
        <v>129</v>
      </c>
      <c r="D96" s="42">
        <v>31846</v>
      </c>
      <c r="E96" s="42"/>
      <c r="F96" s="60">
        <v>6000</v>
      </c>
      <c r="G96" s="61">
        <v>6000</v>
      </c>
      <c r="H96" s="60">
        <v>6000</v>
      </c>
      <c r="I96" s="50">
        <f t="shared" si="28"/>
        <v>18000</v>
      </c>
      <c r="J96" s="62">
        <f t="shared" si="25"/>
        <v>18000</v>
      </c>
    </row>
    <row r="97" spans="1:10" ht="26.25" thickBot="1">
      <c r="A97" s="12">
        <v>900</v>
      </c>
      <c r="B97" s="20"/>
      <c r="C97" s="5" t="s">
        <v>66</v>
      </c>
      <c r="D97" s="43">
        <f aca="true" t="shared" si="29" ref="D97:I97">SUM(D98:D105)</f>
        <v>9119985</v>
      </c>
      <c r="E97" s="43">
        <f t="shared" si="29"/>
        <v>1977972</v>
      </c>
      <c r="F97" s="44">
        <f t="shared" si="29"/>
        <v>793557</v>
      </c>
      <c r="G97" s="44">
        <f t="shared" si="29"/>
        <v>793557</v>
      </c>
      <c r="H97" s="43">
        <f t="shared" si="29"/>
        <v>793557</v>
      </c>
      <c r="I97" s="44">
        <f t="shared" si="29"/>
        <v>2380671</v>
      </c>
      <c r="J97" s="45">
        <f t="shared" si="25"/>
        <v>4358643</v>
      </c>
    </row>
    <row r="98" spans="1:10" ht="24.75" customHeight="1">
      <c r="A98" s="17"/>
      <c r="B98" s="19">
        <v>90001</v>
      </c>
      <c r="C98" s="7" t="s">
        <v>67</v>
      </c>
      <c r="D98" s="46">
        <v>4794605</v>
      </c>
      <c r="E98" s="46">
        <v>1347343</v>
      </c>
      <c r="F98" s="53">
        <f>(D98-E98)/9</f>
        <v>383029.1111111111</v>
      </c>
      <c r="G98" s="54">
        <f>(D98-E98)/9</f>
        <v>383029.1111111111</v>
      </c>
      <c r="H98" s="53">
        <f>(D98-E98)/9</f>
        <v>383029.1111111111</v>
      </c>
      <c r="I98" s="50">
        <f aca="true" t="shared" si="30" ref="I98:I105">SUM(F98:H98)</f>
        <v>1149087.3333333335</v>
      </c>
      <c r="J98" s="55">
        <f t="shared" si="25"/>
        <v>2496430.3333333335</v>
      </c>
    </row>
    <row r="99" spans="1:10" ht="12.75">
      <c r="A99" s="17"/>
      <c r="B99" s="21">
        <v>90002</v>
      </c>
      <c r="C99" s="9" t="s">
        <v>68</v>
      </c>
      <c r="D99" s="56">
        <v>372824</v>
      </c>
      <c r="E99" s="56">
        <v>93269</v>
      </c>
      <c r="F99" s="53">
        <f aca="true" t="shared" si="31" ref="F99:F105">(D99-E99)/9</f>
        <v>31061.666666666668</v>
      </c>
      <c r="G99" s="54">
        <f aca="true" t="shared" si="32" ref="G99:G105">(D99-E99)/9</f>
        <v>31061.666666666668</v>
      </c>
      <c r="H99" s="53">
        <f aca="true" t="shared" si="33" ref="H99:H105">(D99-E99)/9</f>
        <v>31061.666666666668</v>
      </c>
      <c r="I99" s="50">
        <f t="shared" si="30"/>
        <v>93185</v>
      </c>
      <c r="J99" s="59">
        <f t="shared" si="25"/>
        <v>186454</v>
      </c>
    </row>
    <row r="100" spans="1:10" ht="12.75">
      <c r="A100" s="17"/>
      <c r="B100" s="21">
        <v>90003</v>
      </c>
      <c r="C100" s="9" t="s">
        <v>130</v>
      </c>
      <c r="D100" s="56">
        <v>629600</v>
      </c>
      <c r="E100" s="56">
        <v>55317</v>
      </c>
      <c r="F100" s="53">
        <f t="shared" si="31"/>
        <v>63809.22222222222</v>
      </c>
      <c r="G100" s="54">
        <f t="shared" si="32"/>
        <v>63809.22222222222</v>
      </c>
      <c r="H100" s="53">
        <f t="shared" si="33"/>
        <v>63809.22222222222</v>
      </c>
      <c r="I100" s="50">
        <f t="shared" si="30"/>
        <v>191427.66666666666</v>
      </c>
      <c r="J100" s="59">
        <f t="shared" si="25"/>
        <v>246744.66666666666</v>
      </c>
    </row>
    <row r="101" spans="1:10" ht="25.5" customHeight="1">
      <c r="A101" s="17"/>
      <c r="B101" s="21">
        <v>90004</v>
      </c>
      <c r="C101" s="9" t="s">
        <v>131</v>
      </c>
      <c r="D101" s="56">
        <v>662000</v>
      </c>
      <c r="E101" s="56">
        <v>77634</v>
      </c>
      <c r="F101" s="53">
        <f t="shared" si="31"/>
        <v>64929.555555555555</v>
      </c>
      <c r="G101" s="54">
        <f t="shared" si="32"/>
        <v>64929.555555555555</v>
      </c>
      <c r="H101" s="53">
        <f t="shared" si="33"/>
        <v>64929.555555555555</v>
      </c>
      <c r="I101" s="50">
        <f t="shared" si="30"/>
        <v>194788.66666666666</v>
      </c>
      <c r="J101" s="59">
        <f t="shared" si="25"/>
        <v>272422.6666666666</v>
      </c>
    </row>
    <row r="102" spans="1:10" ht="12.75">
      <c r="A102" s="17"/>
      <c r="B102" s="21">
        <v>90013</v>
      </c>
      <c r="C102" s="9" t="s">
        <v>147</v>
      </c>
      <c r="D102" s="56">
        <v>122000</v>
      </c>
      <c r="E102" s="56">
        <v>20119</v>
      </c>
      <c r="F102" s="53">
        <f t="shared" si="31"/>
        <v>11320.111111111111</v>
      </c>
      <c r="G102" s="54">
        <f t="shared" si="32"/>
        <v>11320.111111111111</v>
      </c>
      <c r="H102" s="53">
        <f t="shared" si="33"/>
        <v>11320.111111111111</v>
      </c>
      <c r="I102" s="50">
        <f t="shared" si="30"/>
        <v>33960.333333333336</v>
      </c>
      <c r="J102" s="59">
        <f t="shared" si="25"/>
        <v>54079.333333333336</v>
      </c>
    </row>
    <row r="103" spans="1:10" ht="13.5" customHeight="1">
      <c r="A103" s="17"/>
      <c r="B103" s="21">
        <v>90015</v>
      </c>
      <c r="C103" s="9" t="s">
        <v>132</v>
      </c>
      <c r="D103" s="56">
        <v>2100000</v>
      </c>
      <c r="E103" s="56">
        <v>329823</v>
      </c>
      <c r="F103" s="53">
        <f t="shared" si="31"/>
        <v>196686.33333333334</v>
      </c>
      <c r="G103" s="54">
        <f t="shared" si="32"/>
        <v>196686.33333333334</v>
      </c>
      <c r="H103" s="53">
        <f t="shared" si="33"/>
        <v>196686.33333333334</v>
      </c>
      <c r="I103" s="50">
        <f>SUM(F103:H103)</f>
        <v>590059</v>
      </c>
      <c r="J103" s="59">
        <f t="shared" si="25"/>
        <v>919882</v>
      </c>
    </row>
    <row r="104" spans="1:10" ht="24.75" customHeight="1">
      <c r="A104" s="17"/>
      <c r="B104" s="21" t="s">
        <v>137</v>
      </c>
      <c r="C104" s="9" t="s">
        <v>139</v>
      </c>
      <c r="D104" s="73">
        <v>4720</v>
      </c>
      <c r="E104" s="73"/>
      <c r="F104" s="53">
        <f t="shared" si="31"/>
        <v>524.4444444444445</v>
      </c>
      <c r="G104" s="54">
        <f t="shared" si="32"/>
        <v>524.4444444444445</v>
      </c>
      <c r="H104" s="53">
        <f t="shared" si="33"/>
        <v>524.4444444444445</v>
      </c>
      <c r="I104" s="50">
        <f t="shared" si="30"/>
        <v>1573.3333333333335</v>
      </c>
      <c r="J104" s="59">
        <f t="shared" si="25"/>
        <v>1573.3333333333335</v>
      </c>
    </row>
    <row r="105" spans="1:10" ht="13.5" thickBot="1">
      <c r="A105" s="17"/>
      <c r="B105" s="22">
        <v>90095</v>
      </c>
      <c r="C105" s="8" t="s">
        <v>27</v>
      </c>
      <c r="D105" s="42">
        <v>434236</v>
      </c>
      <c r="E105" s="42">
        <v>54467</v>
      </c>
      <c r="F105" s="53">
        <f t="shared" si="31"/>
        <v>42196.555555555555</v>
      </c>
      <c r="G105" s="54">
        <f t="shared" si="32"/>
        <v>42196.555555555555</v>
      </c>
      <c r="H105" s="53">
        <f t="shared" si="33"/>
        <v>42196.555555555555</v>
      </c>
      <c r="I105" s="50">
        <f t="shared" si="30"/>
        <v>126589.66666666666</v>
      </c>
      <c r="J105" s="62">
        <f t="shared" si="25"/>
        <v>181056.66666666666</v>
      </c>
    </row>
    <row r="106" spans="1:10" ht="26.25" thickBot="1">
      <c r="A106" s="12">
        <v>921</v>
      </c>
      <c r="B106" s="20"/>
      <c r="C106" s="5" t="s">
        <v>69</v>
      </c>
      <c r="D106" s="43">
        <f aca="true" t="shared" si="34" ref="D106:I106">SUM(D107:D113)</f>
        <v>4540264</v>
      </c>
      <c r="E106" s="43">
        <f t="shared" si="34"/>
        <v>1584689</v>
      </c>
      <c r="F106" s="44">
        <f t="shared" si="34"/>
        <v>328397.2222222222</v>
      </c>
      <c r="G106" s="44">
        <f t="shared" si="34"/>
        <v>328397.2222222222</v>
      </c>
      <c r="H106" s="43">
        <f t="shared" si="34"/>
        <v>328397.2222222222</v>
      </c>
      <c r="I106" s="44">
        <f t="shared" si="34"/>
        <v>985191.6666666666</v>
      </c>
      <c r="J106" s="45">
        <f t="shared" si="25"/>
        <v>2569880.6666666665</v>
      </c>
    </row>
    <row r="107" spans="1:10" ht="12.75">
      <c r="A107" s="17"/>
      <c r="B107" s="19">
        <v>92106</v>
      </c>
      <c r="C107" s="7" t="s">
        <v>81</v>
      </c>
      <c r="D107" s="46">
        <v>574042</v>
      </c>
      <c r="E107" s="46">
        <v>286900</v>
      </c>
      <c r="F107" s="53">
        <f>(D107-E107)/9</f>
        <v>31904.666666666668</v>
      </c>
      <c r="G107" s="53">
        <f>(D107-E107)/9</f>
        <v>31904.666666666668</v>
      </c>
      <c r="H107" s="53">
        <f>(D107-E107)/9</f>
        <v>31904.666666666668</v>
      </c>
      <c r="I107" s="50">
        <f aca="true" t="shared" si="35" ref="I107:I113">SUM(F107:H107)</f>
        <v>95714</v>
      </c>
      <c r="J107" s="55">
        <f t="shared" si="25"/>
        <v>382614</v>
      </c>
    </row>
    <row r="108" spans="1:10" ht="25.5" customHeight="1">
      <c r="A108" s="78"/>
      <c r="B108" s="21">
        <v>92108</v>
      </c>
      <c r="C108" s="9" t="s">
        <v>70</v>
      </c>
      <c r="D108" s="56">
        <v>778000</v>
      </c>
      <c r="E108" s="56">
        <v>317660</v>
      </c>
      <c r="F108" s="53">
        <f aca="true" t="shared" si="36" ref="F108:F113">(D108-E108)/9</f>
        <v>51148.88888888889</v>
      </c>
      <c r="G108" s="53">
        <f aca="true" t="shared" si="37" ref="G108:G113">(D108-E108)/9</f>
        <v>51148.88888888889</v>
      </c>
      <c r="H108" s="53">
        <f aca="true" t="shared" si="38" ref="H108:H113">(D108-E108)/9</f>
        <v>51148.88888888889</v>
      </c>
      <c r="I108" s="50">
        <f t="shared" si="35"/>
        <v>153446.6666666667</v>
      </c>
      <c r="J108" s="59">
        <f t="shared" si="25"/>
        <v>471106.6666666667</v>
      </c>
    </row>
    <row r="109" spans="1:10" ht="27" customHeight="1">
      <c r="A109" s="17"/>
      <c r="B109" s="21">
        <v>92109</v>
      </c>
      <c r="C109" s="9" t="s">
        <v>133</v>
      </c>
      <c r="D109" s="56">
        <v>856000</v>
      </c>
      <c r="E109" s="56">
        <v>213900</v>
      </c>
      <c r="F109" s="53">
        <f t="shared" si="36"/>
        <v>71344.44444444444</v>
      </c>
      <c r="G109" s="53">
        <f t="shared" si="37"/>
        <v>71344.44444444444</v>
      </c>
      <c r="H109" s="53">
        <f t="shared" si="38"/>
        <v>71344.44444444444</v>
      </c>
      <c r="I109" s="50">
        <f t="shared" si="35"/>
        <v>214033.3333333333</v>
      </c>
      <c r="J109" s="59">
        <f t="shared" si="25"/>
        <v>427933.3333333333</v>
      </c>
    </row>
    <row r="110" spans="1:10" ht="12.75">
      <c r="A110" s="17"/>
      <c r="B110" s="21">
        <v>92116</v>
      </c>
      <c r="C110" s="9" t="s">
        <v>71</v>
      </c>
      <c r="D110" s="56">
        <v>815880</v>
      </c>
      <c r="E110" s="56">
        <v>407800</v>
      </c>
      <c r="F110" s="53">
        <f t="shared" si="36"/>
        <v>45342.22222222222</v>
      </c>
      <c r="G110" s="53">
        <f t="shared" si="37"/>
        <v>45342.22222222222</v>
      </c>
      <c r="H110" s="53">
        <f t="shared" si="38"/>
        <v>45342.22222222222</v>
      </c>
      <c r="I110" s="50">
        <f t="shared" si="35"/>
        <v>136026.66666666666</v>
      </c>
      <c r="J110" s="59">
        <f t="shared" si="25"/>
        <v>543826.6666666666</v>
      </c>
    </row>
    <row r="111" spans="1:10" ht="12.75">
      <c r="A111" s="17"/>
      <c r="B111" s="21">
        <v>92118</v>
      </c>
      <c r="C111" s="9" t="s">
        <v>72</v>
      </c>
      <c r="D111" s="56">
        <v>879792</v>
      </c>
      <c r="E111" s="56">
        <v>339900</v>
      </c>
      <c r="F111" s="53">
        <f t="shared" si="36"/>
        <v>59988</v>
      </c>
      <c r="G111" s="53">
        <f t="shared" si="37"/>
        <v>59988</v>
      </c>
      <c r="H111" s="53">
        <f t="shared" si="38"/>
        <v>59988</v>
      </c>
      <c r="I111" s="50">
        <f t="shared" si="35"/>
        <v>179964</v>
      </c>
      <c r="J111" s="59">
        <f t="shared" si="25"/>
        <v>519864</v>
      </c>
    </row>
    <row r="112" spans="1:10" ht="25.5">
      <c r="A112" s="17"/>
      <c r="B112" s="21">
        <v>92120</v>
      </c>
      <c r="C112" s="9" t="s">
        <v>128</v>
      </c>
      <c r="D112" s="56">
        <v>550000</v>
      </c>
      <c r="E112" s="56">
        <v>9760</v>
      </c>
      <c r="F112" s="53">
        <f t="shared" si="36"/>
        <v>60026.666666666664</v>
      </c>
      <c r="G112" s="53">
        <f t="shared" si="37"/>
        <v>60026.666666666664</v>
      </c>
      <c r="H112" s="53">
        <f t="shared" si="38"/>
        <v>60026.666666666664</v>
      </c>
      <c r="I112" s="50">
        <f t="shared" si="35"/>
        <v>180080</v>
      </c>
      <c r="J112" s="59">
        <f t="shared" si="25"/>
        <v>189840</v>
      </c>
    </row>
    <row r="113" spans="1:10" ht="13.5" thickBot="1">
      <c r="A113" s="78"/>
      <c r="B113" s="22">
        <v>92195</v>
      </c>
      <c r="C113" s="8" t="s">
        <v>27</v>
      </c>
      <c r="D113" s="42">
        <v>86550</v>
      </c>
      <c r="E113" s="42">
        <v>8769</v>
      </c>
      <c r="F113" s="53">
        <f t="shared" si="36"/>
        <v>8642.333333333334</v>
      </c>
      <c r="G113" s="53">
        <f t="shared" si="37"/>
        <v>8642.333333333334</v>
      </c>
      <c r="H113" s="53">
        <f t="shared" si="38"/>
        <v>8642.333333333334</v>
      </c>
      <c r="I113" s="50">
        <f t="shared" si="35"/>
        <v>25927</v>
      </c>
      <c r="J113" s="62">
        <f t="shared" si="25"/>
        <v>34696</v>
      </c>
    </row>
    <row r="114" spans="1:10" ht="13.5" thickBot="1">
      <c r="A114" s="12">
        <v>926</v>
      </c>
      <c r="B114" s="20"/>
      <c r="C114" s="5" t="s">
        <v>93</v>
      </c>
      <c r="D114" s="43">
        <f aca="true" t="shared" si="39" ref="D114:I114">SUM(D115:D116)</f>
        <v>6651842</v>
      </c>
      <c r="E114" s="43">
        <f t="shared" si="39"/>
        <v>42313</v>
      </c>
      <c r="F114" s="44">
        <f t="shared" si="39"/>
        <v>89062</v>
      </c>
      <c r="G114" s="44">
        <f t="shared" si="39"/>
        <v>167772</v>
      </c>
      <c r="H114" s="43">
        <f t="shared" si="39"/>
        <v>89062</v>
      </c>
      <c r="I114" s="44">
        <f t="shared" si="39"/>
        <v>345896</v>
      </c>
      <c r="J114" s="45">
        <f t="shared" si="25"/>
        <v>388209</v>
      </c>
    </row>
    <row r="115" spans="1:10" ht="25.5">
      <c r="A115" s="17"/>
      <c r="B115" s="19">
        <v>92605</v>
      </c>
      <c r="C115" s="7" t="s">
        <v>22</v>
      </c>
      <c r="D115" s="46">
        <v>350000</v>
      </c>
      <c r="E115" s="46"/>
      <c r="F115" s="53">
        <v>38900</v>
      </c>
      <c r="G115" s="54">
        <v>38900</v>
      </c>
      <c r="H115" s="53">
        <v>38900</v>
      </c>
      <c r="I115" s="50">
        <f>SUM(F115:H115)</f>
        <v>116700</v>
      </c>
      <c r="J115" s="55">
        <f t="shared" si="25"/>
        <v>116700</v>
      </c>
    </row>
    <row r="116" spans="1:10" ht="13.5" thickBot="1">
      <c r="A116" s="17"/>
      <c r="B116" s="22">
        <v>92695</v>
      </c>
      <c r="C116" s="8" t="s">
        <v>27</v>
      </c>
      <c r="D116" s="42">
        <v>6301842</v>
      </c>
      <c r="E116" s="42">
        <v>42313</v>
      </c>
      <c r="F116" s="60">
        <v>50162</v>
      </c>
      <c r="G116" s="61">
        <v>128872</v>
      </c>
      <c r="H116" s="60">
        <v>50162</v>
      </c>
      <c r="I116" s="50">
        <f>SUM(F116:H116)</f>
        <v>229196</v>
      </c>
      <c r="J116" s="62">
        <f t="shared" si="25"/>
        <v>271509</v>
      </c>
    </row>
    <row r="117" spans="1:10" ht="16.5" thickBot="1">
      <c r="A117" s="79"/>
      <c r="B117" s="3"/>
      <c r="C117" s="1" t="s">
        <v>134</v>
      </c>
      <c r="D117" s="74">
        <f>SUM(D114+D106+D97+D90+D87+D67+D64+D71+D50+D48+D46+D41+D38+D30+D24+D20+D18+D13+D11+D8)</f>
        <v>182706457</v>
      </c>
      <c r="E117" s="74">
        <f>SUM(E114+E106+E97+E90+E87+E67+E64+E71+E50+E48+E46+E41+E38+E30+E24+E20+E18+E13+E11+E8)</f>
        <v>43993220</v>
      </c>
      <c r="F117" s="75">
        <f>SUM(F114+F106+F97+F90+F87+F67+F64+F71+F50+F46+F48+F41+F38+F30+F24+F20+F18+F13+F11+F8)</f>
        <v>13116548.111111112</v>
      </c>
      <c r="G117" s="75">
        <f>SUM(G114+G106+G97+G90+G87+G67+G64+G71+G50+G46+G48+G41+G38+G30+G24+G20+G18+G13+G11+G8)</f>
        <v>13808713.111111112</v>
      </c>
      <c r="H117" s="74">
        <f>SUM(H114+H106+H97+H90+H87+H67+H64+H71+H50+H46+H48+H41+H38+H30+H24+H20+H18+H13+H11+H8)</f>
        <v>13937731.111111112</v>
      </c>
      <c r="I117" s="75">
        <f>SUM(F117:H117)</f>
        <v>40862992.333333336</v>
      </c>
      <c r="J117" s="76">
        <f t="shared" si="25"/>
        <v>84856212.33333334</v>
      </c>
    </row>
    <row r="120" spans="4:9" ht="15.75">
      <c r="D120" s="10"/>
      <c r="E120" s="10"/>
      <c r="G120" s="218" t="s">
        <v>170</v>
      </c>
      <c r="H120" s="219"/>
      <c r="I120" s="219"/>
    </row>
    <row r="121" spans="4:9" ht="11.25" customHeight="1">
      <c r="D121" s="11"/>
      <c r="E121" s="11"/>
      <c r="G121" s="173"/>
      <c r="H121" s="172"/>
      <c r="I121" s="172"/>
    </row>
    <row r="122" spans="4:9" ht="12.75" customHeight="1">
      <c r="D122" s="11"/>
      <c r="E122" s="11"/>
      <c r="G122" s="218" t="s">
        <v>171</v>
      </c>
      <c r="H122" s="219"/>
      <c r="I122" s="219"/>
    </row>
    <row r="125" spans="4:7" ht="12.75">
      <c r="D125" s="38"/>
      <c r="E125" s="38"/>
      <c r="G125" t="s">
        <v>176</v>
      </c>
    </row>
    <row r="126" ht="12.75">
      <c r="G126" t="s">
        <v>177</v>
      </c>
    </row>
  </sheetData>
  <mergeCells count="12">
    <mergeCell ref="G1:H1"/>
    <mergeCell ref="A3:I3"/>
    <mergeCell ref="A5:A6"/>
    <mergeCell ref="B5:B6"/>
    <mergeCell ref="C5:C6"/>
    <mergeCell ref="D5:D6"/>
    <mergeCell ref="E5:E6"/>
    <mergeCell ref="G120:I120"/>
    <mergeCell ref="G122:I122"/>
    <mergeCell ref="J5:J6"/>
    <mergeCell ref="F5:H5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2007-04-27T09:41:11Z</cp:lastPrinted>
  <dcterms:created xsi:type="dcterms:W3CDTF">2005-09-08T11:20:11Z</dcterms:created>
  <dcterms:modified xsi:type="dcterms:W3CDTF">2007-05-07T09:12:50Z</dcterms:modified>
  <cp:category/>
  <cp:version/>
  <cp:contentType/>
  <cp:contentStatus/>
</cp:coreProperties>
</file>