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activeTab="0"/>
  </bookViews>
  <sheets>
    <sheet name="Załącznik Nr 1-dochody" sheetId="1" r:id="rId1"/>
  </sheets>
  <definedNames>
    <definedName name="_xlnm.Print_Titles" localSheetId="0">'Załącznik Nr 1-dochody'!$7:$7</definedName>
    <definedName name="Z_F15D1700_FBD3_11D7_9137_0001020BE0E4_.wvu.PrintTitles" localSheetId="0" hidden="1">'Załącznik Nr 1-dochody'!$6:$6</definedName>
  </definedNames>
  <calcPr fullCalcOnLoad="1"/>
</workbook>
</file>

<file path=xl/sharedStrings.xml><?xml version="1.0" encoding="utf-8"?>
<sst xmlns="http://schemas.openxmlformats.org/spreadsheetml/2006/main" count="344" uniqueCount="192">
  <si>
    <t>Dział</t>
  </si>
  <si>
    <t>Rozdz.</t>
  </si>
  <si>
    <t>Wyszczególnienie</t>
  </si>
  <si>
    <t>§</t>
  </si>
  <si>
    <t>Pozostałe odsetki</t>
  </si>
  <si>
    <t>Pozostała działalność</t>
  </si>
  <si>
    <t>050</t>
  </si>
  <si>
    <t>Rybołówstwo i rybactwo</t>
  </si>
  <si>
    <t>05095</t>
  </si>
  <si>
    <t>Transport i łączność</t>
  </si>
  <si>
    <t>Wpływy z różnych dochodów</t>
  </si>
  <si>
    <t>Drogi publiczne gminne</t>
  </si>
  <si>
    <t>Gospodarka mieszkaniowa</t>
  </si>
  <si>
    <t>Gospodarka gruntami i nieruchomościami</t>
  </si>
  <si>
    <t>Wpływy z różnych opłat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</si>
  <si>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</si>
  <si>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</si>
  <si>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</si>
  <si>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</si>
  <si>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</si>
  <si>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</si>
  <si>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</si>
  <si>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Wpłwy z opłaty komunikacyjnej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</si>
  <si>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</si>
  <si>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</si>
  <si>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</si>
  <si>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</si>
  <si>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Straż Miejska</t>
  </si>
  <si>
    <t>Wpływy z podatku dochodowego od osób fizycznych</t>
  </si>
  <si>
    <t>Podatek od nieruchomości</t>
  </si>
  <si>
    <t>Podatek od środków transportowych</t>
  </si>
  <si>
    <t>Podatek od czynności cywilnoprawnych</t>
  </si>
  <si>
    <t>Podatek rolny</t>
  </si>
  <si>
    <t>Podatek leśny</t>
  </si>
  <si>
    <t>Podatek od spadków i darowizn</t>
  </si>
  <si>
    <t>Wpływy z opłaty skarbowej</t>
  </si>
  <si>
    <t>Wpływy z różnych rozliczeń</t>
  </si>
  <si>
    <t>Udziały gmin w podatkach stanowiących dochód budżetu państwa</t>
  </si>
  <si>
    <t>Podatek dochodowy od osób fizycznych</t>
  </si>
  <si>
    <t>Podatek dochodowy od osób prawnych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</si>
  <si>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</si>
  <si>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</si>
  <si>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</si>
  <si>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</si>
  <si>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</si>
  <si>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</si>
  <si>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</si>
  <si>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</si>
  <si>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Wpływy z usług</t>
  </si>
  <si>
    <t>Dotacje celowe otrzymane z budżetu państwa na realizację bieżących zadań własnych powiatu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</si>
  <si>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</si>
  <si>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</si>
  <si>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</si>
  <si>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</si>
  <si>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</si>
  <si>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</si>
  <si>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</si>
  <si>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Pomoc materialna dla uczniów</t>
  </si>
  <si>
    <t>Gospodarka komunalna i ochrona środowiska</t>
  </si>
  <si>
    <t>Gospodarka odpadami</t>
  </si>
  <si>
    <t>Wpływy z opłaty eksploatacyjnej  Szalet , Dworzec</t>
  </si>
  <si>
    <t>Kultura i ochrona dziedzictwa narodowego</t>
  </si>
  <si>
    <t>Biblioteki</t>
  </si>
  <si>
    <t>R a z e m</t>
  </si>
  <si>
    <t>Wpływy z opłat za zezwolenia na sprzedaż alkoholu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</si>
  <si>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</si>
  <si>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</si>
  <si>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</si>
  <si>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</si>
  <si>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</si>
  <si>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>Usługi opiekuńcze i specjalistyczne usługi opiekuńcze</t>
  </si>
  <si>
    <t>Dotacje celowe otrzymane z budżetu państwa na zadania bieżące z zakresu administracji rządowej oraz inne zadania zlecone ustawami realizowane przez powiat</t>
  </si>
  <si>
    <t>Wpływy z opłat  za zarząd, użytkowanie i użytkowanie wieczyste nieruchomości</t>
  </si>
  <si>
    <t>Wpływy z tytułu przekształcenia prawa użytkowania wieczystego przysługującego osobom fizycznym w prawo własności</t>
  </si>
  <si>
    <t>Odsetki od nieterminowych wpłat z tytułu podatków i opłat</t>
  </si>
  <si>
    <t>Dotacje otrzymane  z funduszy celowych na realizację zadań bieżących jednostek sektora finansów publicznych</t>
  </si>
  <si>
    <t>Grzywny, mandaty i inne kary pieniężne od ludności</t>
  </si>
  <si>
    <t xml:space="preserve">Dotacje celowe otrzymane z budżetu państwa na realizację zadań bieżących  z zakresu administracji rządowej oraz innych zadań  zleconych gminie ustawami </t>
  </si>
  <si>
    <t>Podatek od działalności gospodarczej osób fizycznych opłacany w formie  karty podatkowej</t>
  </si>
  <si>
    <t>Podatek od posiadania psów</t>
  </si>
  <si>
    <t>Wpływy z opłaty targowej</t>
  </si>
  <si>
    <t>Wpływy z opłaty administracyjnej za czynności urzędowe</t>
  </si>
  <si>
    <t>Subwencje ogólne z budżetu państwa / powiat/</t>
  </si>
  <si>
    <t>Subwencje ogólne z budżetu państwa / gmina/</t>
  </si>
  <si>
    <t>Subwencje ogólne z budżetu państwa</t>
  </si>
  <si>
    <t>Dotacje celowe otrzymane  z budżetu państwa na realizację własnych zadań bieżących gmin.</t>
  </si>
  <si>
    <t>Dotacje celowe otrzymane z powiatu na zadania bieżące realizowane na podstawie porozumień między jednostkami samorządu terytorialnego</t>
  </si>
  <si>
    <t>Wpływy z innych lokalnych opłat pobieranych przez jednostki samorządu terytorialnego na podstawie odrębnych ustaw  / karty wędkarskie /</t>
  </si>
  <si>
    <t>Dotacje celowe otrzymane z budżetu państwa na zadania bieżące z zakresu administracji rządowej oraz inne zadania zlecone ustawami realiz.przez powiat</t>
  </si>
  <si>
    <t>Dotacje celowe otrzymane  z budżetu państwa na realizację własnych zadań bieżących gmin</t>
  </si>
  <si>
    <t>Odsetki od nietermin.wpłat z tytułu podatków i opłat</t>
  </si>
  <si>
    <t>Część wyrównawcza subw.ogólnej dla powiatów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</si>
  <si>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</si>
  <si>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inwestycje i zakupy inwestycyjne z zakresu administracji rządowej oraz inne zadania zlecone ustawami realizowane przez powiat.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</si>
  <si>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</si>
  <si>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</si>
  <si>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</si>
  <si>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</si>
  <si>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</si>
  <si>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0490</t>
  </si>
  <si>
    <t>6290</t>
  </si>
  <si>
    <t>0970</t>
  </si>
  <si>
    <t>0470</t>
  </si>
  <si>
    <t>0690</t>
  </si>
  <si>
    <t>0750</t>
  </si>
  <si>
    <t>0760</t>
  </si>
  <si>
    <t>0910</t>
  </si>
  <si>
    <t>2110</t>
  </si>
  <si>
    <t>2360</t>
  </si>
  <si>
    <t>2440</t>
  </si>
  <si>
    <t>0570</t>
  </si>
  <si>
    <t>2010</t>
  </si>
  <si>
    <t>0420</t>
  </si>
  <si>
    <t>0920</t>
  </si>
  <si>
    <t>0480</t>
  </si>
  <si>
    <t>6410</t>
  </si>
  <si>
    <t>0350</t>
  </si>
  <si>
    <t>0310</t>
  </si>
  <si>
    <t>0340</t>
  </si>
  <si>
    <t>0500</t>
  </si>
  <si>
    <t>0320</t>
  </si>
  <si>
    <t>0330</t>
  </si>
  <si>
    <t>0360</t>
  </si>
  <si>
    <t>0370</t>
  </si>
  <si>
    <t>0430</t>
  </si>
  <si>
    <t>0450</t>
  </si>
  <si>
    <t>0410</t>
  </si>
  <si>
    <t>0010</t>
  </si>
  <si>
    <t>0020</t>
  </si>
  <si>
    <t>2920</t>
  </si>
  <si>
    <t>2130</t>
  </si>
  <si>
    <t>2030</t>
  </si>
  <si>
    <t>0830</t>
  </si>
  <si>
    <t>2320</t>
  </si>
  <si>
    <t>0460</t>
  </si>
  <si>
    <t>Dochody od osób prawnych, od osób fizycznych i od innych jednostek nieposiadających osobowości prawnej oraz wydatki związane z ich poborem</t>
  </si>
  <si>
    <t>Wpływy i wydatki związane z gromadzeniem środków z opłat  produktowych</t>
  </si>
  <si>
    <t>0400</t>
  </si>
  <si>
    <t>Wpływy z opłaty produktowej</t>
  </si>
  <si>
    <t>Dotacje celowe otrzymane z budżetu państwa na zadania bieżące z zakresu administracji rządowej oraz inne zadania zlecone ustawami realiz.przez powiat /placówki opiekuńczo - wychowawcze /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</si>
  <si>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</si>
  <si>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>Wpływy z innych lokalnych opłat pobieranych przez jednostki samorządu terytorialnego na podstawie odrębnych ustaw /adiacenty/</t>
  </si>
  <si>
    <t>Część wyrównawcza subw.ogólnej dla gmin</t>
  </si>
  <si>
    <t>Część równoważąca subwencji ogólnej  dla powiatów</t>
  </si>
  <si>
    <t>Kultura fizyczna i sport</t>
  </si>
  <si>
    <t xml:space="preserve">Środki na dofinansowanie własnych inwestycji gmin,powiatów,samorządów województw pozyskane z innych żródeł współfinansowanie ŁSM. </t>
  </si>
  <si>
    <t>Drogi publiczne w miastach na prawach powiatu</t>
  </si>
  <si>
    <t>2020</t>
  </si>
  <si>
    <t>Świadczenia rodzinne oraz składki na ubezpieczenia emerytalne i rentowe z ubezpieczenia  społecznego</t>
  </si>
  <si>
    <t>Wpływy z usług "Klub Seniora"</t>
  </si>
  <si>
    <t>Wpływy z usług - Dzienny Dom Pomocy</t>
  </si>
  <si>
    <t>Część równoważąca subwencji ogólnej  dla gmin</t>
  </si>
  <si>
    <t>Cmentarze</t>
  </si>
  <si>
    <t>Dotacje celowe otrzymane z budżetu państwa na zadania bieżące  realizowane przez gminę na podstawie porozumień  z organami administracji rządowej</t>
  </si>
  <si>
    <t>Wpływy z podatku rolnego, podatku leśnego,podatku od czynności cywilnoprawnych , podatków i opłat lokalnych od osób prawnych i innych jednostek organizacyjnych .</t>
  </si>
  <si>
    <t>Składki na ubezpieczenie zdrowotne opłacane  za osoby pobierajce niektóre świadczenia z pomocy społecznej oraz niektóre świadczenia rodzinne</t>
  </si>
  <si>
    <t>Zespoły do spraw orzekania o niepełnosprawności</t>
  </si>
  <si>
    <t xml:space="preserve">Dochody jednostek samorządu terytorialnego związane z  realizacją zadań z zakresu administracji rządowej oraz innych zadań zleconych ustawami </t>
  </si>
  <si>
    <t>0680</t>
  </si>
  <si>
    <t>Wpływy od rodziców z tytułu odpłatności  za utrzymanie dzieci w placówkach opiekuńczo - wychowawczych</t>
  </si>
  <si>
    <t>Wpływy ze sprzedaży składników majątkowych</t>
  </si>
  <si>
    <t>0870</t>
  </si>
  <si>
    <t>Pomoc materialna dla studentów</t>
  </si>
  <si>
    <t>Szkolnictwo wyższe</t>
  </si>
  <si>
    <t>Zasiłki i pomoc w naturze oraz składki na ubezpieczenia emerytalne i rentowe</t>
  </si>
  <si>
    <t xml:space="preserve">Środki na dofinansowanie własnych inwestycji gmin (związków gmin) ,powiatów (związków powiatów), samorządów województw , pozyskane z innych żródeł </t>
  </si>
  <si>
    <t>6298</t>
  </si>
  <si>
    <t>2889</t>
  </si>
  <si>
    <t>2888</t>
  </si>
  <si>
    <t>Wpływy z podatku rolnego, podatku leśnego,podatku od spadków i darowizn , podatku od czynności cywilnoprawnych oraz podatków i opłat lokalnych od osób fizycznych .</t>
  </si>
  <si>
    <t xml:space="preserve">Środki na dofinansowanie własnych inwestycji gmin,powiatów,samorządów województw pozyskane z innych żródeł </t>
  </si>
  <si>
    <t>Dotacja celowa otrzymana przez jednostkę samorządu terytor. od innej jedn. sam. terytor. będącej instytucją wdrażającą na zadania bieżące realizowane na podstawie porosumień (umów)</t>
  </si>
  <si>
    <t>0770</t>
  </si>
  <si>
    <t>Szkoły podstawowe specjalne</t>
  </si>
  <si>
    <t>6630</t>
  </si>
  <si>
    <t>Dotacje celowe otrzymane z samorządu wojew. na inwestycje i zadania inwestycyjne realizowane na pdst.porozumień między jst</t>
  </si>
  <si>
    <t>Środki na dofinansowanie własnych zadań bieżących gmin,powiatów,samorządów województw pozyskane z innych źródeł</t>
  </si>
  <si>
    <t>2705</t>
  </si>
  <si>
    <t>Poradnie psychologiczno-pedagogiczne</t>
  </si>
  <si>
    <t>Promocja jednostek samorządu terytorialnego</t>
  </si>
  <si>
    <t>Plan na 2007 rok</t>
  </si>
  <si>
    <t>Wpływy z tyt. odpłatnego nabycia prawa własności i użytk. wieczyst.</t>
  </si>
  <si>
    <t>Plan dochodów budżetu miasta  Łomży  na  2007 rok</t>
  </si>
  <si>
    <t>Załącznik Nr 1</t>
  </si>
  <si>
    <t>Prezydent Miasta</t>
  </si>
  <si>
    <t>mgr inż. Jerzy Brzeziński</t>
  </si>
  <si>
    <t>Rolnictwo i łowiectwo</t>
  </si>
  <si>
    <t>Pozostała działalnośc</t>
  </si>
  <si>
    <t>010</t>
  </si>
  <si>
    <t>01095</t>
  </si>
  <si>
    <t>Gospodarka ściekowa i ochrona wód</t>
  </si>
  <si>
    <t>6291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</si>
</sst>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</numFmts>
  <fonts count="1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vertical="center"/>
      <protection hidden="1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wrapText="1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49" fontId="4" fillId="4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4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3" fontId="8" fillId="0" borderId="2" xfId="0" applyNumberFormat="1" applyFont="1" applyFill="1" applyBorder="1" applyAlignment="1" applyProtection="1">
      <alignment vertical="center"/>
      <protection hidden="1"/>
    </xf>
    <xf numFmtId="3" fontId="8" fillId="4" borderId="2" xfId="0" applyNumberFormat="1" applyFont="1" applyFill="1" applyBorder="1" applyAlignment="1" applyProtection="1">
      <alignment vertical="center"/>
      <protection hidden="1"/>
    </xf>
    <xf numFmtId="3" fontId="8" fillId="0" borderId="2" xfId="0" applyNumberFormat="1" applyFont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>
      <alignment vertical="center"/>
    </xf>
    <xf numFmtId="3" fontId="8" fillId="0" borderId="2" xfId="0" applyNumberFormat="1" applyFont="1" applyBorder="1" applyAlignment="1" applyProtection="1">
      <alignment horizontal="right" vertical="center" wrapText="1"/>
      <protection locked="0"/>
    </xf>
    <xf numFmtId="3" fontId="8" fillId="3" borderId="2" xfId="0" applyNumberFormat="1" applyFont="1" applyFill="1" applyBorder="1" applyAlignment="1">
      <alignment vertical="center"/>
    </xf>
    <xf numFmtId="3" fontId="8" fillId="0" borderId="2" xfId="0" applyNumberFormat="1" applyFont="1" applyBorder="1" applyAlignment="1" applyProtection="1">
      <alignment vertical="center" wrapText="1"/>
      <protection locked="0"/>
    </xf>
    <xf numFmtId="3" fontId="4" fillId="2" borderId="2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vertical="center" wrapText="1"/>
      <protection locked="0"/>
    </xf>
    <xf numFmtId="49" fontId="4" fillId="5" borderId="2" xfId="0" applyNumberFormat="1" applyFont="1" applyFill="1" applyBorder="1" applyAlignment="1" applyProtection="1">
      <alignment vertical="center" wrapText="1"/>
      <protection locked="0"/>
    </xf>
    <xf numFmtId="3" fontId="4" fillId="5" borderId="2" xfId="0" applyNumberFormat="1" applyFont="1" applyFill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3" fontId="4" fillId="2" borderId="3" xfId="0" applyNumberFormat="1" applyFont="1" applyFill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zoomScale="75" zoomScaleNormal="75" workbookViewId="0" topLeftCell="A199">
      <selection activeCell="E214" sqref="E214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59.375" style="0" customWidth="1"/>
    <col min="4" max="4" width="12.00390625" style="0" customWidth="1"/>
    <col min="5" max="5" width="21.125" style="0" customWidth="1"/>
    <col min="6" max="6" width="15.875" style="0" customWidth="1"/>
    <col min="7" max="7" width="17.00390625" style="0" customWidth="1"/>
    <col min="8" max="8" width="18.125" style="0" customWidth="1"/>
  </cols>
  <sheetData>
    <row r="1" spans="1:5" ht="15">
      <c r="A1" s="10"/>
      <c r="B1" s="10"/>
      <c r="C1" s="10"/>
      <c r="D1" s="75" t="s">
        <v>183</v>
      </c>
      <c r="E1" s="75"/>
    </row>
    <row r="2" spans="1:5" ht="12.75">
      <c r="A2" s="10"/>
      <c r="B2" s="10"/>
      <c r="C2" s="10"/>
      <c r="D2" s="10"/>
      <c r="E2" s="10"/>
    </row>
    <row r="3" spans="1:9" s="2" customFormat="1" ht="18.75">
      <c r="A3" s="73" t="s">
        <v>182</v>
      </c>
      <c r="B3" s="74"/>
      <c r="C3" s="74"/>
      <c r="D3" s="74"/>
      <c r="E3" s="74"/>
      <c r="G3"/>
      <c r="H3"/>
      <c r="I3"/>
    </row>
    <row r="4" spans="1:9" s="2" customFormat="1" ht="18.75">
      <c r="A4" s="57"/>
      <c r="B4" s="58"/>
      <c r="C4" s="58"/>
      <c r="D4" s="58"/>
      <c r="E4" s="58"/>
      <c r="G4"/>
      <c r="H4"/>
      <c r="I4"/>
    </row>
    <row r="5" spans="1:5" ht="13.5" thickBot="1">
      <c r="A5" s="10"/>
      <c r="B5" s="10"/>
      <c r="C5" s="10"/>
      <c r="D5" s="10"/>
      <c r="E5" s="11"/>
    </row>
    <row r="6" spans="1:5" ht="75.75" customHeight="1" thickBot="1">
      <c r="A6" s="65" t="s">
        <v>0</v>
      </c>
      <c r="B6" s="65" t="s">
        <v>1</v>
      </c>
      <c r="C6" s="65" t="s">
        <v>2</v>
      </c>
      <c r="D6" s="71" t="s">
        <v>3</v>
      </c>
      <c r="E6" s="66" t="s">
        <v>180</v>
      </c>
    </row>
    <row r="7" spans="1:5" ht="14.25" customHeight="1" thickBot="1">
      <c r="A7" s="12">
        <v>1</v>
      </c>
      <c r="B7" s="12">
        <v>2</v>
      </c>
      <c r="C7" s="16">
        <v>3</v>
      </c>
      <c r="D7" s="12">
        <v>4</v>
      </c>
      <c r="E7" s="16">
        <v>5</v>
      </c>
    </row>
    <row r="8" spans="1:5" ht="14.25" customHeight="1">
      <c r="A8" s="80" t="s">
        <v>188</v>
      </c>
      <c r="B8" s="80"/>
      <c r="C8" s="83" t="s">
        <v>186</v>
      </c>
      <c r="D8" s="78"/>
      <c r="E8" s="85">
        <f>SUM(E9)</f>
        <v>119</v>
      </c>
    </row>
    <row r="9" spans="1:5" ht="14.25" customHeight="1">
      <c r="A9" s="81"/>
      <c r="B9" s="82" t="s">
        <v>189</v>
      </c>
      <c r="C9" s="84" t="s">
        <v>187</v>
      </c>
      <c r="D9" s="79"/>
      <c r="E9" s="86">
        <f>SUM(E10)</f>
        <v>119</v>
      </c>
    </row>
    <row r="10" spans="1:5" ht="47.25" customHeight="1">
      <c r="A10" s="77"/>
      <c r="B10" s="77"/>
      <c r="C10" s="31" t="s">
        <v>77</v>
      </c>
      <c r="D10" s="35" t="s">
        <v>111</v>
      </c>
      <c r="E10" s="87">
        <v>119</v>
      </c>
    </row>
    <row r="11" spans="1:5" ht="15.75">
      <c r="A11" s="67" t="s">
        <v>6</v>
      </c>
      <c r="B11" s="68"/>
      <c r="C11" s="69" t="s">
        <v>7</v>
      </c>
      <c r="D11" s="67"/>
      <c r="E11" s="70">
        <f>SUM(E13)</f>
        <v>1000</v>
      </c>
    </row>
    <row r="12" spans="1:5" ht="15.75">
      <c r="A12" s="59"/>
      <c r="B12" s="22" t="s">
        <v>8</v>
      </c>
      <c r="C12" s="23" t="s">
        <v>5</v>
      </c>
      <c r="D12" s="22"/>
      <c r="E12" s="47">
        <f>SUM(E13)</f>
        <v>1000</v>
      </c>
    </row>
    <row r="13" spans="1:5" ht="47.25">
      <c r="A13" s="41"/>
      <c r="B13" s="41"/>
      <c r="C13" s="24" t="s">
        <v>87</v>
      </c>
      <c r="D13" s="35" t="s">
        <v>99</v>
      </c>
      <c r="E13" s="48">
        <v>1000</v>
      </c>
    </row>
    <row r="14" spans="1:5" ht="15.75">
      <c r="A14" s="18">
        <v>600</v>
      </c>
      <c r="B14" s="18"/>
      <c r="C14" s="19" t="s">
        <v>9</v>
      </c>
      <c r="D14" s="20"/>
      <c r="E14" s="21">
        <f>SUM(E15+E18)</f>
        <v>3844723</v>
      </c>
    </row>
    <row r="15" spans="1:5" ht="15.75">
      <c r="A15" s="41"/>
      <c r="B15" s="29">
        <v>60015</v>
      </c>
      <c r="C15" s="23" t="s">
        <v>146</v>
      </c>
      <c r="D15" s="22"/>
      <c r="E15" s="49">
        <f>SUM(E16:E17)</f>
        <v>2053504</v>
      </c>
    </row>
    <row r="16" spans="1:5" ht="15.75">
      <c r="A16" s="41"/>
      <c r="B16" s="27"/>
      <c r="C16" s="30" t="s">
        <v>14</v>
      </c>
      <c r="D16" s="28" t="s">
        <v>103</v>
      </c>
      <c r="E16" s="44">
        <v>117000</v>
      </c>
    </row>
    <row r="17" spans="1:6" ht="47.25">
      <c r="A17" s="41"/>
      <c r="B17" s="41"/>
      <c r="C17" s="24" t="s">
        <v>165</v>
      </c>
      <c r="D17" s="28" t="s">
        <v>166</v>
      </c>
      <c r="E17" s="50">
        <v>1936504</v>
      </c>
      <c r="F17" s="14"/>
    </row>
    <row r="18" spans="1:5" ht="15.75">
      <c r="A18" s="41"/>
      <c r="B18" s="29">
        <v>60016</v>
      </c>
      <c r="C18" s="23" t="s">
        <v>11</v>
      </c>
      <c r="D18" s="22"/>
      <c r="E18" s="26">
        <f>SUM(E19:E21)</f>
        <v>1791219</v>
      </c>
    </row>
    <row r="19" spans="1:5" ht="15.75">
      <c r="A19" s="41"/>
      <c r="B19" s="27"/>
      <c r="C19" s="30" t="s">
        <v>14</v>
      </c>
      <c r="D19" s="28" t="s">
        <v>103</v>
      </c>
      <c r="E19" s="44">
        <v>335000</v>
      </c>
    </row>
    <row r="20" spans="1:5" ht="47.25">
      <c r="A20" s="41"/>
      <c r="B20" s="27"/>
      <c r="C20" s="24" t="s">
        <v>165</v>
      </c>
      <c r="D20" s="28" t="s">
        <v>100</v>
      </c>
      <c r="E20" s="44">
        <v>790160</v>
      </c>
    </row>
    <row r="21" spans="1:5" ht="47.25">
      <c r="A21" s="41"/>
      <c r="B21" s="27"/>
      <c r="C21" s="24" t="s">
        <v>165</v>
      </c>
      <c r="D21" s="28" t="s">
        <v>166</v>
      </c>
      <c r="E21" s="44">
        <v>666059</v>
      </c>
    </row>
    <row r="22" spans="1:5" ht="15.75">
      <c r="A22" s="18">
        <v>700</v>
      </c>
      <c r="B22" s="18"/>
      <c r="C22" s="19" t="s">
        <v>12</v>
      </c>
      <c r="D22" s="20"/>
      <c r="E22" s="51">
        <f>SUM(E23)</f>
        <v>2777286</v>
      </c>
    </row>
    <row r="23" spans="1:5" ht="15.75">
      <c r="A23" s="41"/>
      <c r="B23" s="29">
        <v>70005</v>
      </c>
      <c r="C23" s="23" t="s">
        <v>13</v>
      </c>
      <c r="D23" s="22"/>
      <c r="E23" s="26">
        <f>SUM(E24:E32)</f>
        <v>2777286</v>
      </c>
    </row>
    <row r="24" spans="1:5" ht="31.5">
      <c r="A24" s="41"/>
      <c r="B24" s="41"/>
      <c r="C24" s="24" t="s">
        <v>72</v>
      </c>
      <c r="D24" s="35" t="s">
        <v>102</v>
      </c>
      <c r="E24" s="50">
        <v>762286</v>
      </c>
    </row>
    <row r="25" spans="1:5" ht="47.25">
      <c r="A25" s="41"/>
      <c r="B25" s="41"/>
      <c r="C25" s="24" t="s">
        <v>141</v>
      </c>
      <c r="D25" s="35" t="s">
        <v>99</v>
      </c>
      <c r="E25" s="50">
        <v>100000</v>
      </c>
    </row>
    <row r="26" spans="1:5" ht="63">
      <c r="A26" s="41"/>
      <c r="B26" s="41"/>
      <c r="C26" s="24" t="s">
        <v>92</v>
      </c>
      <c r="D26" s="35" t="s">
        <v>104</v>
      </c>
      <c r="E26" s="50">
        <v>500000</v>
      </c>
    </row>
    <row r="27" spans="1:5" ht="31.5">
      <c r="A27" s="41"/>
      <c r="B27" s="41"/>
      <c r="C27" s="24" t="s">
        <v>73</v>
      </c>
      <c r="D27" s="35" t="s">
        <v>105</v>
      </c>
      <c r="E27" s="50">
        <v>75000</v>
      </c>
    </row>
    <row r="28" spans="1:5" ht="31.5">
      <c r="A28" s="41"/>
      <c r="B28" s="41"/>
      <c r="C28" s="24" t="s">
        <v>181</v>
      </c>
      <c r="D28" s="35" t="s">
        <v>172</v>
      </c>
      <c r="E28" s="50">
        <v>1050000</v>
      </c>
    </row>
    <row r="29" spans="1:5" ht="15.75">
      <c r="A29" s="41"/>
      <c r="B29" s="41"/>
      <c r="C29" s="24" t="s">
        <v>160</v>
      </c>
      <c r="D29" s="35" t="s">
        <v>161</v>
      </c>
      <c r="E29" s="50"/>
    </row>
    <row r="30" spans="1:5" ht="15.75">
      <c r="A30" s="41"/>
      <c r="B30" s="41"/>
      <c r="C30" s="24" t="s">
        <v>90</v>
      </c>
      <c r="D30" s="35" t="s">
        <v>106</v>
      </c>
      <c r="E30" s="50">
        <v>20000</v>
      </c>
    </row>
    <row r="31" spans="1:5" ht="47.25">
      <c r="A31" s="41"/>
      <c r="B31" s="41"/>
      <c r="C31" s="31" t="s">
        <v>71</v>
      </c>
      <c r="D31" s="35" t="s">
        <v>107</v>
      </c>
      <c r="E31" s="50">
        <v>30000</v>
      </c>
    </row>
    <row r="32" spans="1:5" ht="47.25">
      <c r="A32" s="41"/>
      <c r="B32" s="41"/>
      <c r="C32" s="24" t="s">
        <v>157</v>
      </c>
      <c r="D32" s="35" t="s">
        <v>108</v>
      </c>
      <c r="E32" s="50">
        <v>240000</v>
      </c>
    </row>
    <row r="33" spans="1:5" ht="15.75">
      <c r="A33" s="18">
        <v>710</v>
      </c>
      <c r="B33" s="18"/>
      <c r="C33" s="19" t="s">
        <v>15</v>
      </c>
      <c r="D33" s="20"/>
      <c r="E33" s="51">
        <f>SUM(E34+E36+E38+E41)</f>
        <v>307500</v>
      </c>
    </row>
    <row r="34" spans="1:5" ht="15.75">
      <c r="A34" s="41"/>
      <c r="B34" s="29">
        <v>71013</v>
      </c>
      <c r="C34" s="23" t="s">
        <v>16</v>
      </c>
      <c r="D34" s="22"/>
      <c r="E34" s="26">
        <f>SUM(E35)</f>
        <v>85000</v>
      </c>
    </row>
    <row r="35" spans="1:5" ht="47.25">
      <c r="A35" s="41"/>
      <c r="B35" s="41"/>
      <c r="C35" s="31" t="s">
        <v>88</v>
      </c>
      <c r="D35" s="35" t="s">
        <v>107</v>
      </c>
      <c r="E35" s="50">
        <v>85000</v>
      </c>
    </row>
    <row r="36" spans="1:5" ht="15.75">
      <c r="A36" s="41"/>
      <c r="B36" s="29">
        <v>71014</v>
      </c>
      <c r="C36" s="23" t="s">
        <v>17</v>
      </c>
      <c r="D36" s="22"/>
      <c r="E36" s="26">
        <f>SUM(E37)</f>
        <v>20000</v>
      </c>
    </row>
    <row r="37" spans="1:5" ht="47.25">
      <c r="A37" s="41"/>
      <c r="B37" s="41"/>
      <c r="C37" s="31" t="s">
        <v>71</v>
      </c>
      <c r="D37" s="35" t="s">
        <v>107</v>
      </c>
      <c r="E37" s="50">
        <v>20000</v>
      </c>
    </row>
    <row r="38" spans="1:5" ht="15.75">
      <c r="A38" s="41"/>
      <c r="B38" s="29">
        <v>71015</v>
      </c>
      <c r="C38" s="23" t="s">
        <v>18</v>
      </c>
      <c r="D38" s="22"/>
      <c r="E38" s="26">
        <f>SUM(E39:E40)</f>
        <v>197000</v>
      </c>
    </row>
    <row r="39" spans="1:5" ht="47.25">
      <c r="A39" s="41"/>
      <c r="B39" s="41"/>
      <c r="C39" s="31" t="s">
        <v>71</v>
      </c>
      <c r="D39" s="35" t="s">
        <v>107</v>
      </c>
      <c r="E39" s="50">
        <v>193000</v>
      </c>
    </row>
    <row r="40" spans="1:5" ht="47.25">
      <c r="A40" s="41"/>
      <c r="B40" s="41"/>
      <c r="C40" s="24" t="s">
        <v>93</v>
      </c>
      <c r="D40" s="35" t="s">
        <v>115</v>
      </c>
      <c r="E40" s="50">
        <v>4000</v>
      </c>
    </row>
    <row r="41" spans="1:5" ht="15.75">
      <c r="A41" s="41"/>
      <c r="B41" s="25">
        <v>71035</v>
      </c>
      <c r="C41" s="32" t="s">
        <v>152</v>
      </c>
      <c r="D41" s="39"/>
      <c r="E41" s="26">
        <f>SUM(E42)</f>
        <v>5500</v>
      </c>
    </row>
    <row r="42" spans="1:5" ht="47.25">
      <c r="A42" s="41"/>
      <c r="B42" s="41"/>
      <c r="C42" s="31" t="s">
        <v>153</v>
      </c>
      <c r="D42" s="35" t="s">
        <v>147</v>
      </c>
      <c r="E42" s="50">
        <v>5500</v>
      </c>
    </row>
    <row r="43" spans="1:5" ht="15.75">
      <c r="A43" s="18">
        <v>750</v>
      </c>
      <c r="B43" s="18"/>
      <c r="C43" s="19" t="s">
        <v>19</v>
      </c>
      <c r="D43" s="20"/>
      <c r="E43" s="51">
        <f>SUM(E44+E48+E50+E55+E57)</f>
        <v>2127365</v>
      </c>
    </row>
    <row r="44" spans="1:9" s="3" customFormat="1" ht="15.75">
      <c r="A44" s="59"/>
      <c r="B44" s="29">
        <v>75011</v>
      </c>
      <c r="C44" s="23" t="s">
        <v>20</v>
      </c>
      <c r="D44" s="22"/>
      <c r="E44" s="52">
        <f>SUM(E45:E47)</f>
        <v>676100</v>
      </c>
      <c r="F44"/>
      <c r="G44"/>
      <c r="H44"/>
      <c r="I44"/>
    </row>
    <row r="45" spans="1:5" ht="47.25">
      <c r="A45" s="41"/>
      <c r="B45" s="41"/>
      <c r="C45" s="31" t="s">
        <v>77</v>
      </c>
      <c r="D45" s="35" t="s">
        <v>111</v>
      </c>
      <c r="E45" s="50">
        <v>497000</v>
      </c>
    </row>
    <row r="46" spans="1:5" ht="47.25">
      <c r="A46" s="41"/>
      <c r="B46" s="41"/>
      <c r="C46" s="31" t="s">
        <v>71</v>
      </c>
      <c r="D46" s="35" t="s">
        <v>107</v>
      </c>
      <c r="E46" s="50">
        <v>171100</v>
      </c>
    </row>
    <row r="47" spans="1:5" ht="47.25">
      <c r="A47" s="41"/>
      <c r="B47" s="41"/>
      <c r="C47" s="24" t="s">
        <v>157</v>
      </c>
      <c r="D47" s="35" t="s">
        <v>108</v>
      </c>
      <c r="E47" s="50">
        <v>8000</v>
      </c>
    </row>
    <row r="48" spans="1:9" s="3" customFormat="1" ht="15.75">
      <c r="A48" s="59"/>
      <c r="B48" s="29">
        <v>75020</v>
      </c>
      <c r="C48" s="23" t="s">
        <v>21</v>
      </c>
      <c r="D48" s="22"/>
      <c r="E48" s="47">
        <f>SUM(E49:E49)</f>
        <v>1000000</v>
      </c>
      <c r="F48"/>
      <c r="G48"/>
      <c r="H48"/>
      <c r="I48"/>
    </row>
    <row r="49" spans="1:5" ht="15.75">
      <c r="A49" s="41"/>
      <c r="B49" s="41"/>
      <c r="C49" s="24" t="s">
        <v>22</v>
      </c>
      <c r="D49" s="35" t="s">
        <v>112</v>
      </c>
      <c r="E49" s="50">
        <v>1000000</v>
      </c>
    </row>
    <row r="50" spans="1:9" s="3" customFormat="1" ht="15.75">
      <c r="A50" s="59"/>
      <c r="B50" s="29">
        <v>75023</v>
      </c>
      <c r="C50" s="23" t="s">
        <v>66</v>
      </c>
      <c r="D50" s="22"/>
      <c r="E50" s="47">
        <f>SUM(E51:E54)</f>
        <v>258000</v>
      </c>
      <c r="F50"/>
      <c r="G50"/>
      <c r="H50"/>
      <c r="I50"/>
    </row>
    <row r="51" spans="1:5" ht="15.75">
      <c r="A51" s="41"/>
      <c r="B51" s="41"/>
      <c r="C51" s="24" t="s">
        <v>14</v>
      </c>
      <c r="D51" s="35" t="s">
        <v>103</v>
      </c>
      <c r="E51" s="50">
        <v>19000</v>
      </c>
    </row>
    <row r="52" spans="1:5" ht="63">
      <c r="A52" s="41"/>
      <c r="B52" s="41"/>
      <c r="C52" s="24" t="s">
        <v>92</v>
      </c>
      <c r="D52" s="35" t="s">
        <v>104</v>
      </c>
      <c r="E52" s="50">
        <v>34000</v>
      </c>
    </row>
    <row r="53" spans="1:5" ht="15.75">
      <c r="A53" s="41"/>
      <c r="B53" s="41"/>
      <c r="C53" s="24" t="s">
        <v>4</v>
      </c>
      <c r="D53" s="35" t="s">
        <v>113</v>
      </c>
      <c r="E53" s="50">
        <v>200000</v>
      </c>
    </row>
    <row r="54" spans="1:5" ht="15.75">
      <c r="A54" s="41"/>
      <c r="B54" s="41"/>
      <c r="C54" s="24" t="s">
        <v>10</v>
      </c>
      <c r="D54" s="35" t="s">
        <v>101</v>
      </c>
      <c r="E54" s="50">
        <v>5000</v>
      </c>
    </row>
    <row r="55" spans="1:9" s="3" customFormat="1" ht="15.75">
      <c r="A55" s="59"/>
      <c r="B55" s="29">
        <v>75045</v>
      </c>
      <c r="C55" s="23" t="s">
        <v>23</v>
      </c>
      <c r="D55" s="22"/>
      <c r="E55" s="47">
        <f>SUM(E56)</f>
        <v>25000</v>
      </c>
      <c r="F55"/>
      <c r="G55"/>
      <c r="H55"/>
      <c r="I55"/>
    </row>
    <row r="56" spans="1:5" ht="47.25">
      <c r="A56" s="41"/>
      <c r="B56" s="41"/>
      <c r="C56" s="31" t="s">
        <v>71</v>
      </c>
      <c r="D56" s="35" t="s">
        <v>107</v>
      </c>
      <c r="E56" s="50">
        <v>25000</v>
      </c>
    </row>
    <row r="57" spans="1:5" ht="15.75">
      <c r="A57" s="41"/>
      <c r="B57" s="25">
        <v>75075</v>
      </c>
      <c r="C57" s="32" t="s">
        <v>179</v>
      </c>
      <c r="D57" s="39"/>
      <c r="E57" s="47">
        <f>SUM(E58)</f>
        <v>168265</v>
      </c>
    </row>
    <row r="58" spans="1:5" ht="47.25">
      <c r="A58" s="41"/>
      <c r="B58" s="41"/>
      <c r="C58" s="24" t="s">
        <v>176</v>
      </c>
      <c r="D58" s="35" t="s">
        <v>177</v>
      </c>
      <c r="E58" s="50">
        <v>168265</v>
      </c>
    </row>
    <row r="59" spans="1:9" s="1" customFormat="1" ht="31.5">
      <c r="A59" s="18">
        <v>751</v>
      </c>
      <c r="B59" s="18"/>
      <c r="C59" s="19" t="s">
        <v>24</v>
      </c>
      <c r="D59" s="20"/>
      <c r="E59" s="51">
        <f>SUM(E60)</f>
        <v>7882</v>
      </c>
      <c r="F59"/>
      <c r="G59"/>
      <c r="H59"/>
      <c r="I59"/>
    </row>
    <row r="60" spans="1:9" s="3" customFormat="1" ht="31.5">
      <c r="A60" s="59"/>
      <c r="B60" s="29">
        <v>75101</v>
      </c>
      <c r="C60" s="23" t="s">
        <v>67</v>
      </c>
      <c r="D60" s="22"/>
      <c r="E60" s="47">
        <f>SUM(E61)</f>
        <v>7882</v>
      </c>
      <c r="F60"/>
      <c r="G60"/>
      <c r="H60"/>
      <c r="I60"/>
    </row>
    <row r="61" spans="1:9" s="3" customFormat="1" ht="47.25">
      <c r="A61" s="59"/>
      <c r="B61" s="33"/>
      <c r="C61" s="31" t="s">
        <v>77</v>
      </c>
      <c r="D61" s="34" t="s">
        <v>111</v>
      </c>
      <c r="E61" s="45">
        <v>7882</v>
      </c>
      <c r="F61"/>
      <c r="G61"/>
      <c r="H61"/>
      <c r="I61"/>
    </row>
    <row r="62" spans="1:9" s="1" customFormat="1" ht="15.75">
      <c r="A62" s="18">
        <v>754</v>
      </c>
      <c r="B62" s="18"/>
      <c r="C62" s="19" t="s">
        <v>25</v>
      </c>
      <c r="D62" s="20"/>
      <c r="E62" s="51">
        <f>SUM(E63+E66)</f>
        <v>4105000</v>
      </c>
      <c r="F62"/>
      <c r="G62"/>
      <c r="H62"/>
      <c r="I62"/>
    </row>
    <row r="63" spans="1:9" s="3" customFormat="1" ht="15.75">
      <c r="A63" s="59"/>
      <c r="B63" s="29">
        <v>75411</v>
      </c>
      <c r="C63" s="23" t="s">
        <v>26</v>
      </c>
      <c r="D63" s="22"/>
      <c r="E63" s="47">
        <f>SUM(E64:E65)</f>
        <v>3955000</v>
      </c>
      <c r="F63"/>
      <c r="G63"/>
      <c r="H63"/>
      <c r="I63"/>
    </row>
    <row r="64" spans="1:5" ht="47.25">
      <c r="A64" s="41"/>
      <c r="B64" s="41"/>
      <c r="C64" s="31" t="s">
        <v>71</v>
      </c>
      <c r="D64" s="35" t="s">
        <v>107</v>
      </c>
      <c r="E64" s="46">
        <v>3905000</v>
      </c>
    </row>
    <row r="65" spans="1:5" ht="47.25">
      <c r="A65" s="41"/>
      <c r="B65" s="41"/>
      <c r="C65" s="24" t="s">
        <v>93</v>
      </c>
      <c r="D65" s="35" t="s">
        <v>115</v>
      </c>
      <c r="E65" s="46">
        <v>50000</v>
      </c>
    </row>
    <row r="66" spans="1:9" s="3" customFormat="1" ht="15.75">
      <c r="A66" s="59"/>
      <c r="B66" s="29">
        <v>75416</v>
      </c>
      <c r="C66" s="23" t="s">
        <v>27</v>
      </c>
      <c r="D66" s="22"/>
      <c r="E66" s="47">
        <f>SUM(E67)</f>
        <v>150000</v>
      </c>
      <c r="F66"/>
      <c r="G66"/>
      <c r="H66"/>
      <c r="I66"/>
    </row>
    <row r="67" spans="1:5" ht="15.75">
      <c r="A67" s="41"/>
      <c r="B67" s="41"/>
      <c r="C67" s="24" t="s">
        <v>76</v>
      </c>
      <c r="D67" s="35" t="s">
        <v>110</v>
      </c>
      <c r="E67" s="46">
        <v>150000</v>
      </c>
    </row>
    <row r="68" spans="1:9" s="1" customFormat="1" ht="47.25">
      <c r="A68" s="18">
        <v>756</v>
      </c>
      <c r="B68" s="18"/>
      <c r="C68" s="19" t="s">
        <v>135</v>
      </c>
      <c r="D68" s="20"/>
      <c r="E68" s="51">
        <f>SUM(E69+E72+E78+E89+E92+E94+E97)</f>
        <v>59949513</v>
      </c>
      <c r="F68"/>
      <c r="G68"/>
      <c r="H68"/>
      <c r="I68"/>
    </row>
    <row r="69" spans="1:9" s="3" customFormat="1" ht="15.75">
      <c r="A69" s="59"/>
      <c r="B69" s="29">
        <v>75601</v>
      </c>
      <c r="C69" s="23" t="s">
        <v>28</v>
      </c>
      <c r="D69" s="22"/>
      <c r="E69" s="47">
        <f>SUM(E70:E71)</f>
        <v>285000</v>
      </c>
      <c r="F69"/>
      <c r="G69"/>
      <c r="H69"/>
      <c r="I69"/>
    </row>
    <row r="70" spans="1:5" ht="31.5">
      <c r="A70" s="41"/>
      <c r="B70" s="41"/>
      <c r="C70" s="24" t="s">
        <v>78</v>
      </c>
      <c r="D70" s="35" t="s">
        <v>116</v>
      </c>
      <c r="E70" s="50">
        <v>280000</v>
      </c>
    </row>
    <row r="71" spans="1:5" ht="15.75">
      <c r="A71" s="41"/>
      <c r="B71" s="41"/>
      <c r="C71" s="24" t="s">
        <v>74</v>
      </c>
      <c r="D71" s="35" t="s">
        <v>106</v>
      </c>
      <c r="E71" s="50">
        <v>5000</v>
      </c>
    </row>
    <row r="72" spans="1:9" s="3" customFormat="1" ht="47.25">
      <c r="A72" s="59"/>
      <c r="B72" s="29">
        <v>75615</v>
      </c>
      <c r="C72" s="23" t="s">
        <v>154</v>
      </c>
      <c r="D72" s="22"/>
      <c r="E72" s="47">
        <f>SUM(E73:E77)</f>
        <v>14057258</v>
      </c>
      <c r="F72"/>
      <c r="G72"/>
      <c r="H72"/>
      <c r="I72"/>
    </row>
    <row r="73" spans="1:5" ht="15.75">
      <c r="A73" s="41"/>
      <c r="B73" s="41"/>
      <c r="C73" s="24" t="s">
        <v>29</v>
      </c>
      <c r="D73" s="35" t="s">
        <v>117</v>
      </c>
      <c r="E73" s="46">
        <v>12987102</v>
      </c>
    </row>
    <row r="74" spans="1:5" ht="15.75">
      <c r="A74" s="41"/>
      <c r="B74" s="41"/>
      <c r="C74" s="24" t="s">
        <v>32</v>
      </c>
      <c r="D74" s="35" t="s">
        <v>120</v>
      </c>
      <c r="E74" s="46">
        <v>59</v>
      </c>
    </row>
    <row r="75" spans="1:5" ht="15.75">
      <c r="A75" s="41"/>
      <c r="B75" s="41"/>
      <c r="C75" s="24" t="s">
        <v>30</v>
      </c>
      <c r="D75" s="35" t="s">
        <v>118</v>
      </c>
      <c r="E75" s="46">
        <v>460097</v>
      </c>
    </row>
    <row r="76" spans="1:5" ht="15.75">
      <c r="A76" s="41"/>
      <c r="B76" s="41"/>
      <c r="C76" s="24" t="s">
        <v>31</v>
      </c>
      <c r="D76" s="35" t="s">
        <v>119</v>
      </c>
      <c r="E76" s="46">
        <v>420000</v>
      </c>
    </row>
    <row r="77" spans="1:5" ht="31.5">
      <c r="A77" s="41"/>
      <c r="B77" s="41"/>
      <c r="C77" s="24" t="s">
        <v>75</v>
      </c>
      <c r="D77" s="35" t="s">
        <v>109</v>
      </c>
      <c r="E77" s="46">
        <v>190000</v>
      </c>
    </row>
    <row r="78" spans="1:5" ht="47.25">
      <c r="A78" s="41"/>
      <c r="B78" s="25">
        <v>75616</v>
      </c>
      <c r="C78" s="23" t="s">
        <v>169</v>
      </c>
      <c r="D78" s="39"/>
      <c r="E78" s="47">
        <f>SUM(E79:E88)</f>
        <v>6617333</v>
      </c>
    </row>
    <row r="79" spans="1:5" ht="15.75">
      <c r="A79" s="41"/>
      <c r="B79" s="41"/>
      <c r="C79" s="24" t="s">
        <v>29</v>
      </c>
      <c r="D79" s="35" t="s">
        <v>117</v>
      </c>
      <c r="E79" s="46">
        <v>4367983</v>
      </c>
    </row>
    <row r="80" spans="1:5" ht="15.75">
      <c r="A80" s="41"/>
      <c r="B80" s="41"/>
      <c r="C80" s="24" t="s">
        <v>32</v>
      </c>
      <c r="D80" s="35" t="s">
        <v>120</v>
      </c>
      <c r="E80" s="46">
        <v>66618</v>
      </c>
    </row>
    <row r="81" spans="1:5" ht="15.75">
      <c r="A81" s="41"/>
      <c r="B81" s="41"/>
      <c r="C81" s="24" t="s">
        <v>33</v>
      </c>
      <c r="D81" s="35" t="s">
        <v>121</v>
      </c>
      <c r="E81" s="46">
        <v>300</v>
      </c>
    </row>
    <row r="82" spans="1:5" ht="15.75">
      <c r="A82" s="41"/>
      <c r="B82" s="41"/>
      <c r="C82" s="24" t="s">
        <v>30</v>
      </c>
      <c r="D82" s="35" t="s">
        <v>118</v>
      </c>
      <c r="E82" s="46">
        <v>841432</v>
      </c>
    </row>
    <row r="83" spans="1:5" ht="15.75">
      <c r="A83" s="41"/>
      <c r="B83" s="41"/>
      <c r="C83" s="24" t="s">
        <v>34</v>
      </c>
      <c r="D83" s="35" t="s">
        <v>122</v>
      </c>
      <c r="E83" s="46">
        <v>100000</v>
      </c>
    </row>
    <row r="84" spans="1:5" ht="15.75">
      <c r="A84" s="41"/>
      <c r="B84" s="41"/>
      <c r="C84" s="24" t="s">
        <v>79</v>
      </c>
      <c r="D84" s="35" t="s">
        <v>123</v>
      </c>
      <c r="E84" s="46">
        <v>82000</v>
      </c>
    </row>
    <row r="85" spans="1:5" ht="15.75">
      <c r="A85" s="41"/>
      <c r="B85" s="41"/>
      <c r="C85" s="24" t="s">
        <v>80</v>
      </c>
      <c r="D85" s="35" t="s">
        <v>124</v>
      </c>
      <c r="E85" s="46">
        <v>460000</v>
      </c>
    </row>
    <row r="86" spans="1:5" ht="15.75">
      <c r="A86" s="41"/>
      <c r="B86" s="41"/>
      <c r="C86" s="24" t="s">
        <v>81</v>
      </c>
      <c r="D86" s="35" t="s">
        <v>125</v>
      </c>
      <c r="E86" s="46">
        <v>95000</v>
      </c>
    </row>
    <row r="87" spans="1:5" ht="15.75">
      <c r="A87" s="41"/>
      <c r="B87" s="41"/>
      <c r="C87" s="24" t="s">
        <v>31</v>
      </c>
      <c r="D87" s="35" t="s">
        <v>119</v>
      </c>
      <c r="E87" s="46">
        <v>600000</v>
      </c>
    </row>
    <row r="88" spans="1:5" ht="15.75">
      <c r="A88" s="41"/>
      <c r="B88" s="41"/>
      <c r="C88" s="24" t="s">
        <v>74</v>
      </c>
      <c r="D88" s="35" t="s">
        <v>106</v>
      </c>
      <c r="E88" s="46">
        <v>4000</v>
      </c>
    </row>
    <row r="89" spans="1:9" s="3" customFormat="1" ht="31.5">
      <c r="A89" s="59"/>
      <c r="B89" s="29">
        <v>75618</v>
      </c>
      <c r="C89" s="23" t="s">
        <v>94</v>
      </c>
      <c r="D89" s="22"/>
      <c r="E89" s="47">
        <f>SUM(E90:E91)</f>
        <v>1900000</v>
      </c>
      <c r="F89"/>
      <c r="G89"/>
      <c r="H89"/>
      <c r="I89"/>
    </row>
    <row r="90" spans="1:6" ht="15.75">
      <c r="A90" s="41"/>
      <c r="B90" s="41"/>
      <c r="C90" s="24" t="s">
        <v>35</v>
      </c>
      <c r="D90" s="35" t="s">
        <v>126</v>
      </c>
      <c r="E90" s="46">
        <v>1150000</v>
      </c>
      <c r="F90" s="13"/>
    </row>
    <row r="91" spans="1:5" ht="15.75">
      <c r="A91" s="41"/>
      <c r="B91" s="41"/>
      <c r="C91" s="24" t="s">
        <v>64</v>
      </c>
      <c r="D91" s="35" t="s">
        <v>114</v>
      </c>
      <c r="E91" s="46">
        <v>750000</v>
      </c>
    </row>
    <row r="92" spans="1:9" s="3" customFormat="1" ht="15.75">
      <c r="A92" s="59"/>
      <c r="B92" s="29">
        <v>75619</v>
      </c>
      <c r="C92" s="23" t="s">
        <v>36</v>
      </c>
      <c r="D92" s="22"/>
      <c r="E92" s="47">
        <f>SUM(E93)</f>
        <v>230000</v>
      </c>
      <c r="F92"/>
      <c r="G92"/>
      <c r="H92"/>
      <c r="I92"/>
    </row>
    <row r="93" spans="1:5" ht="15.75">
      <c r="A93" s="41"/>
      <c r="B93" s="41"/>
      <c r="C93" s="24" t="s">
        <v>90</v>
      </c>
      <c r="D93" s="35" t="s">
        <v>106</v>
      </c>
      <c r="E93" s="46">
        <v>230000</v>
      </c>
    </row>
    <row r="94" spans="1:9" s="3" customFormat="1" ht="31.5">
      <c r="A94" s="59"/>
      <c r="B94" s="29">
        <v>75621</v>
      </c>
      <c r="C94" s="23" t="s">
        <v>37</v>
      </c>
      <c r="D94" s="22"/>
      <c r="E94" s="47">
        <f>SUM(E95:E96)</f>
        <v>28815737</v>
      </c>
      <c r="F94"/>
      <c r="G94"/>
      <c r="H94"/>
      <c r="I94"/>
    </row>
    <row r="95" spans="1:5" ht="15.75">
      <c r="A95" s="41"/>
      <c r="B95" s="41"/>
      <c r="C95" s="24" t="s">
        <v>38</v>
      </c>
      <c r="D95" s="35" t="s">
        <v>127</v>
      </c>
      <c r="E95" s="46">
        <v>28072037</v>
      </c>
    </row>
    <row r="96" spans="1:5" ht="15.75">
      <c r="A96" s="41"/>
      <c r="B96" s="41"/>
      <c r="C96" s="24" t="s">
        <v>39</v>
      </c>
      <c r="D96" s="35" t="s">
        <v>128</v>
      </c>
      <c r="E96" s="46">
        <v>743700</v>
      </c>
    </row>
    <row r="97" spans="1:9" s="3" customFormat="1" ht="31.5">
      <c r="A97" s="59"/>
      <c r="B97" s="29">
        <v>75622</v>
      </c>
      <c r="C97" s="23" t="s">
        <v>40</v>
      </c>
      <c r="D97" s="22"/>
      <c r="E97" s="47">
        <f>SUM(E98:E99)</f>
        <v>8044185</v>
      </c>
      <c r="F97"/>
      <c r="G97"/>
      <c r="H97"/>
      <c r="I97"/>
    </row>
    <row r="98" spans="1:5" ht="15.75">
      <c r="A98" s="41"/>
      <c r="B98" s="41"/>
      <c r="C98" s="24" t="s">
        <v>38</v>
      </c>
      <c r="D98" s="35" t="s">
        <v>127</v>
      </c>
      <c r="E98" s="46">
        <v>7944185</v>
      </c>
    </row>
    <row r="99" spans="1:6" ht="15.75">
      <c r="A99" s="41"/>
      <c r="B99" s="41"/>
      <c r="C99" s="24" t="s">
        <v>39</v>
      </c>
      <c r="D99" s="35" t="s">
        <v>128</v>
      </c>
      <c r="E99" s="46">
        <v>100000</v>
      </c>
      <c r="F99" s="15"/>
    </row>
    <row r="100" spans="1:9" s="1" customFormat="1" ht="15.75">
      <c r="A100" s="18">
        <v>758</v>
      </c>
      <c r="B100" s="18"/>
      <c r="C100" s="19" t="s">
        <v>41</v>
      </c>
      <c r="D100" s="20"/>
      <c r="E100" s="51">
        <f>SUM(E101+E104+E106+E108+E110)</f>
        <v>71785486</v>
      </c>
      <c r="F100"/>
      <c r="G100"/>
      <c r="H100"/>
      <c r="I100"/>
    </row>
    <row r="101" spans="1:9" s="3" customFormat="1" ht="31.5">
      <c r="A101" s="59"/>
      <c r="B101" s="29">
        <v>75801</v>
      </c>
      <c r="C101" s="23" t="s">
        <v>68</v>
      </c>
      <c r="D101" s="22"/>
      <c r="E101" s="47">
        <f>SUM(E102:E103)</f>
        <v>62318459</v>
      </c>
      <c r="F101"/>
      <c r="G101"/>
      <c r="H101"/>
      <c r="I101"/>
    </row>
    <row r="102" spans="1:5" ht="15.75">
      <c r="A102" s="41"/>
      <c r="B102" s="41"/>
      <c r="C102" s="24" t="s">
        <v>82</v>
      </c>
      <c r="D102" s="35" t="s">
        <v>129</v>
      </c>
      <c r="E102" s="46">
        <v>35514612</v>
      </c>
    </row>
    <row r="103" spans="1:5" ht="15.75">
      <c r="A103" s="41"/>
      <c r="B103" s="41"/>
      <c r="C103" s="24" t="s">
        <v>83</v>
      </c>
      <c r="D103" s="35" t="s">
        <v>129</v>
      </c>
      <c r="E103" s="46">
        <v>26803847</v>
      </c>
    </row>
    <row r="104" spans="1:9" s="3" customFormat="1" ht="15.75">
      <c r="A104" s="59"/>
      <c r="B104" s="29">
        <v>75803</v>
      </c>
      <c r="C104" s="23" t="s">
        <v>91</v>
      </c>
      <c r="D104" s="22"/>
      <c r="E104" s="47">
        <f>SUM(E105)</f>
        <v>522503</v>
      </c>
      <c r="F104"/>
      <c r="G104"/>
      <c r="H104"/>
      <c r="I104"/>
    </row>
    <row r="105" spans="1:5" ht="15.75">
      <c r="A105" s="41"/>
      <c r="B105" s="41"/>
      <c r="C105" s="24" t="s">
        <v>84</v>
      </c>
      <c r="D105" s="35" t="s">
        <v>129</v>
      </c>
      <c r="E105" s="46">
        <v>522503</v>
      </c>
    </row>
    <row r="106" spans="1:5" ht="15.75">
      <c r="A106" s="41"/>
      <c r="B106" s="25">
        <v>75807</v>
      </c>
      <c r="C106" s="32" t="s">
        <v>142</v>
      </c>
      <c r="D106" s="39"/>
      <c r="E106" s="47">
        <f>SUM(E107)</f>
        <v>3686983</v>
      </c>
    </row>
    <row r="107" spans="1:5" ht="15.75">
      <c r="A107" s="41"/>
      <c r="B107" s="41"/>
      <c r="C107" s="24" t="s">
        <v>84</v>
      </c>
      <c r="D107" s="35" t="s">
        <v>129</v>
      </c>
      <c r="E107" s="46">
        <v>3686983</v>
      </c>
    </row>
    <row r="108" spans="1:5" ht="15.75">
      <c r="A108" s="41"/>
      <c r="B108" s="25">
        <v>75831</v>
      </c>
      <c r="C108" s="32" t="s">
        <v>151</v>
      </c>
      <c r="D108" s="39"/>
      <c r="E108" s="47">
        <f>SUM(E109)</f>
        <v>2670464</v>
      </c>
    </row>
    <row r="109" spans="1:5" ht="15.75">
      <c r="A109" s="41"/>
      <c r="B109" s="41"/>
      <c r="C109" s="24" t="s">
        <v>84</v>
      </c>
      <c r="D109" s="35" t="s">
        <v>129</v>
      </c>
      <c r="E109" s="46">
        <v>2670464</v>
      </c>
    </row>
    <row r="110" spans="1:5" ht="15.75">
      <c r="A110" s="41"/>
      <c r="B110" s="25">
        <v>75832</v>
      </c>
      <c r="C110" s="32" t="s">
        <v>143</v>
      </c>
      <c r="D110" s="39"/>
      <c r="E110" s="47">
        <f>SUM(E111)</f>
        <v>2587077</v>
      </c>
    </row>
    <row r="111" spans="1:5" ht="15.75">
      <c r="A111" s="41"/>
      <c r="B111" s="41"/>
      <c r="C111" s="24" t="s">
        <v>84</v>
      </c>
      <c r="D111" s="35" t="s">
        <v>129</v>
      </c>
      <c r="E111" s="46">
        <v>2587077</v>
      </c>
    </row>
    <row r="112" spans="1:9" s="1" customFormat="1" ht="15.75">
      <c r="A112" s="18">
        <v>801</v>
      </c>
      <c r="B112" s="18"/>
      <c r="C112" s="19" t="s">
        <v>42</v>
      </c>
      <c r="D112" s="20"/>
      <c r="E112" s="51">
        <f>SUM(E113+E116+E118+E121+E125+E128+E131)</f>
        <v>183038</v>
      </c>
      <c r="F112"/>
      <c r="G112"/>
      <c r="H112"/>
      <c r="I112"/>
    </row>
    <row r="113" spans="1:9" s="3" customFormat="1" ht="15.75">
      <c r="A113" s="59"/>
      <c r="B113" s="29">
        <v>80101</v>
      </c>
      <c r="C113" s="23" t="s">
        <v>43</v>
      </c>
      <c r="D113" s="22"/>
      <c r="E113" s="47">
        <f>SUM(E114:E115)</f>
        <v>34797</v>
      </c>
      <c r="F113"/>
      <c r="G113"/>
      <c r="H113"/>
      <c r="I113"/>
    </row>
    <row r="114" spans="1:5" ht="63">
      <c r="A114" s="41"/>
      <c r="B114" s="41"/>
      <c r="C114" s="24" t="s">
        <v>92</v>
      </c>
      <c r="D114" s="35" t="s">
        <v>104</v>
      </c>
      <c r="E114" s="46">
        <v>23297</v>
      </c>
    </row>
    <row r="115" spans="1:5" ht="15.75">
      <c r="A115" s="41"/>
      <c r="B115" s="41"/>
      <c r="C115" s="24" t="s">
        <v>4</v>
      </c>
      <c r="D115" s="35" t="s">
        <v>113</v>
      </c>
      <c r="E115" s="46">
        <v>11500</v>
      </c>
    </row>
    <row r="116" spans="1:5" ht="15.75">
      <c r="A116" s="41"/>
      <c r="B116" s="29">
        <v>80102</v>
      </c>
      <c r="C116" s="43" t="s">
        <v>173</v>
      </c>
      <c r="D116" s="22"/>
      <c r="E116" s="47">
        <f>SUM(E117:E117)</f>
        <v>1500</v>
      </c>
    </row>
    <row r="117" spans="1:5" ht="15.75">
      <c r="A117" s="41"/>
      <c r="B117" s="41"/>
      <c r="C117" s="24" t="s">
        <v>4</v>
      </c>
      <c r="D117" s="35" t="s">
        <v>113</v>
      </c>
      <c r="E117" s="46">
        <v>1500</v>
      </c>
    </row>
    <row r="118" spans="1:9" s="3" customFormat="1" ht="15.75">
      <c r="A118" s="59"/>
      <c r="B118" s="29">
        <v>80110</v>
      </c>
      <c r="C118" s="23" t="s">
        <v>44</v>
      </c>
      <c r="D118" s="22"/>
      <c r="E118" s="47">
        <f>SUM(E119:E120)</f>
        <v>26471</v>
      </c>
      <c r="F118"/>
      <c r="G118"/>
      <c r="H118"/>
      <c r="I118"/>
    </row>
    <row r="119" spans="1:9" s="3" customFormat="1" ht="63">
      <c r="A119" s="59"/>
      <c r="B119" s="33"/>
      <c r="C119" s="24" t="s">
        <v>92</v>
      </c>
      <c r="D119" s="40" t="s">
        <v>104</v>
      </c>
      <c r="E119" s="45">
        <v>13260</v>
      </c>
      <c r="F119"/>
      <c r="G119"/>
      <c r="H119"/>
      <c r="I119"/>
    </row>
    <row r="120" spans="1:5" ht="15.75">
      <c r="A120" s="41"/>
      <c r="B120" s="41"/>
      <c r="C120" s="24" t="s">
        <v>4</v>
      </c>
      <c r="D120" s="35" t="s">
        <v>113</v>
      </c>
      <c r="E120" s="46">
        <v>13211</v>
      </c>
    </row>
    <row r="121" spans="1:9" s="5" customFormat="1" ht="15.75">
      <c r="A121" s="59"/>
      <c r="B121" s="29">
        <v>80120</v>
      </c>
      <c r="C121" s="23" t="s">
        <v>45</v>
      </c>
      <c r="D121" s="22"/>
      <c r="E121" s="47">
        <f>SUM(E122:E124)</f>
        <v>47562</v>
      </c>
      <c r="F121"/>
      <c r="G121"/>
      <c r="H121"/>
      <c r="I121"/>
    </row>
    <row r="122" spans="1:9" s="5" customFormat="1" ht="63">
      <c r="A122" s="59"/>
      <c r="B122" s="33"/>
      <c r="C122" s="24" t="s">
        <v>92</v>
      </c>
      <c r="D122" s="40" t="s">
        <v>104</v>
      </c>
      <c r="E122" s="45">
        <v>27102</v>
      </c>
      <c r="F122"/>
      <c r="G122"/>
      <c r="H122"/>
      <c r="I122"/>
    </row>
    <row r="123" spans="1:9" s="5" customFormat="1" ht="15.75">
      <c r="A123" s="59"/>
      <c r="B123" s="33"/>
      <c r="C123" s="24" t="s">
        <v>10</v>
      </c>
      <c r="D123" s="40" t="s">
        <v>101</v>
      </c>
      <c r="E123" s="45"/>
      <c r="F123"/>
      <c r="G123"/>
      <c r="H123"/>
      <c r="I123"/>
    </row>
    <row r="124" spans="1:9" s="5" customFormat="1" ht="15.75">
      <c r="A124" s="59"/>
      <c r="B124" s="33"/>
      <c r="C124" s="24" t="s">
        <v>4</v>
      </c>
      <c r="D124" s="35" t="s">
        <v>113</v>
      </c>
      <c r="E124" s="45">
        <v>20460</v>
      </c>
      <c r="F124"/>
      <c r="G124"/>
      <c r="H124"/>
      <c r="I124"/>
    </row>
    <row r="125" spans="1:9" s="5" customFormat="1" ht="15.75">
      <c r="A125" s="59"/>
      <c r="B125" s="29">
        <v>80130</v>
      </c>
      <c r="C125" s="23" t="s">
        <v>95</v>
      </c>
      <c r="D125" s="22"/>
      <c r="E125" s="47">
        <f>SUM(E126:E127)</f>
        <v>53040</v>
      </c>
      <c r="F125"/>
      <c r="G125"/>
      <c r="H125"/>
      <c r="I125"/>
    </row>
    <row r="126" spans="1:9" s="5" customFormat="1" ht="63">
      <c r="A126" s="59"/>
      <c r="B126" s="33"/>
      <c r="C126" s="24" t="s">
        <v>92</v>
      </c>
      <c r="D126" s="40" t="s">
        <v>104</v>
      </c>
      <c r="E126" s="45">
        <v>36580</v>
      </c>
      <c r="F126"/>
      <c r="G126"/>
      <c r="H126"/>
      <c r="I126"/>
    </row>
    <row r="127" spans="1:9" s="5" customFormat="1" ht="15.75">
      <c r="A127" s="59"/>
      <c r="B127" s="33"/>
      <c r="C127" s="24" t="s">
        <v>4</v>
      </c>
      <c r="D127" s="40" t="s">
        <v>113</v>
      </c>
      <c r="E127" s="45">
        <v>16460</v>
      </c>
      <c r="F127"/>
      <c r="G127"/>
      <c r="H127"/>
      <c r="I127"/>
    </row>
    <row r="128" spans="1:9" s="5" customFormat="1" ht="31.5">
      <c r="A128" s="59"/>
      <c r="B128" s="29">
        <v>80140</v>
      </c>
      <c r="C128" s="23" t="s">
        <v>69</v>
      </c>
      <c r="D128" s="22"/>
      <c r="E128" s="47">
        <f>SUM(E129:E130)</f>
        <v>16826</v>
      </c>
      <c r="F128"/>
      <c r="G128"/>
      <c r="H128"/>
      <c r="I128"/>
    </row>
    <row r="129" spans="1:9" s="4" customFormat="1" ht="63">
      <c r="A129" s="41"/>
      <c r="B129" s="41"/>
      <c r="C129" s="24" t="s">
        <v>92</v>
      </c>
      <c r="D129" s="35" t="s">
        <v>104</v>
      </c>
      <c r="E129" s="46">
        <v>14626</v>
      </c>
      <c r="F129"/>
      <c r="G129"/>
      <c r="H129"/>
      <c r="I129"/>
    </row>
    <row r="130" spans="1:9" s="4" customFormat="1" ht="15.75">
      <c r="A130" s="41"/>
      <c r="B130" s="41"/>
      <c r="C130" s="24" t="s">
        <v>4</v>
      </c>
      <c r="D130" s="40" t="s">
        <v>113</v>
      </c>
      <c r="E130" s="46">
        <v>2200</v>
      </c>
      <c r="F130"/>
      <c r="G130"/>
      <c r="H130"/>
      <c r="I130"/>
    </row>
    <row r="131" spans="1:9" s="5" customFormat="1" ht="15.75">
      <c r="A131" s="59"/>
      <c r="B131" s="29">
        <v>80195</v>
      </c>
      <c r="C131" s="23" t="s">
        <v>5</v>
      </c>
      <c r="D131" s="22"/>
      <c r="E131" s="47">
        <f>SUM(E132:E132)</f>
        <v>2842</v>
      </c>
      <c r="F131"/>
      <c r="G131"/>
      <c r="H131"/>
      <c r="I131"/>
    </row>
    <row r="132" spans="1:9" s="4" customFormat="1" ht="47.25">
      <c r="A132" s="41"/>
      <c r="B132" s="41"/>
      <c r="C132" s="24" t="s">
        <v>176</v>
      </c>
      <c r="D132" s="35" t="s">
        <v>177</v>
      </c>
      <c r="E132" s="46">
        <v>2842</v>
      </c>
      <c r="F132"/>
      <c r="G132"/>
      <c r="H132"/>
      <c r="I132"/>
    </row>
    <row r="133" spans="1:9" s="4" customFormat="1" ht="15.75">
      <c r="A133" s="18">
        <v>803</v>
      </c>
      <c r="B133" s="18"/>
      <c r="C133" s="17" t="s">
        <v>163</v>
      </c>
      <c r="D133" s="20"/>
      <c r="E133" s="51">
        <f>SUM(E134)</f>
        <v>32291</v>
      </c>
      <c r="F133"/>
      <c r="G133"/>
      <c r="H133"/>
      <c r="I133"/>
    </row>
    <row r="134" spans="1:9" s="4" customFormat="1" ht="15.75">
      <c r="A134" s="59"/>
      <c r="B134" s="29">
        <v>80309</v>
      </c>
      <c r="C134" s="43" t="s">
        <v>162</v>
      </c>
      <c r="D134" s="22"/>
      <c r="E134" s="47">
        <f>SUM(E135:E136)</f>
        <v>32291</v>
      </c>
      <c r="F134"/>
      <c r="G134"/>
      <c r="H134"/>
      <c r="I134"/>
    </row>
    <row r="135" spans="1:9" s="4" customFormat="1" ht="47.25">
      <c r="A135" s="41"/>
      <c r="B135" s="42"/>
      <c r="C135" s="31" t="s">
        <v>171</v>
      </c>
      <c r="D135" s="28" t="s">
        <v>168</v>
      </c>
      <c r="E135" s="53">
        <v>23471</v>
      </c>
      <c r="F135"/>
      <c r="G135"/>
      <c r="H135"/>
      <c r="I135"/>
    </row>
    <row r="136" spans="1:9" s="4" customFormat="1" ht="47.25">
      <c r="A136" s="41"/>
      <c r="B136" s="41"/>
      <c r="C136" s="31" t="s">
        <v>171</v>
      </c>
      <c r="D136" s="35" t="s">
        <v>167</v>
      </c>
      <c r="E136" s="46">
        <v>8820</v>
      </c>
      <c r="F136"/>
      <c r="G136"/>
      <c r="H136"/>
      <c r="I136"/>
    </row>
    <row r="137" spans="1:9" s="7" customFormat="1" ht="15.75">
      <c r="A137" s="18">
        <v>851</v>
      </c>
      <c r="B137" s="18"/>
      <c r="C137" s="19" t="s">
        <v>46</v>
      </c>
      <c r="D137" s="20"/>
      <c r="E137" s="51">
        <f>SUM(E138)</f>
        <v>34000</v>
      </c>
      <c r="F137"/>
      <c r="G137"/>
      <c r="H137"/>
      <c r="I137"/>
    </row>
    <row r="138" spans="1:9" s="5" customFormat="1" ht="31.5">
      <c r="A138" s="59"/>
      <c r="B138" s="29">
        <v>85156</v>
      </c>
      <c r="C138" s="23" t="s">
        <v>96</v>
      </c>
      <c r="D138" s="22"/>
      <c r="E138" s="47">
        <f>SUM(E139:E141)</f>
        <v>34000</v>
      </c>
      <c r="F138"/>
      <c r="G138"/>
      <c r="H138"/>
      <c r="I138"/>
    </row>
    <row r="139" spans="1:9" s="4" customFormat="1" ht="63">
      <c r="A139" s="41"/>
      <c r="B139" s="41"/>
      <c r="C139" s="31" t="s">
        <v>140</v>
      </c>
      <c r="D139" s="35" t="s">
        <v>107</v>
      </c>
      <c r="E139" s="46">
        <v>3000</v>
      </c>
      <c r="F139"/>
      <c r="G139"/>
      <c r="H139"/>
      <c r="I139"/>
    </row>
    <row r="140" spans="1:9" s="4" customFormat="1" ht="47.25">
      <c r="A140" s="41"/>
      <c r="B140" s="41"/>
      <c r="C140" s="31" t="s">
        <v>77</v>
      </c>
      <c r="D140" s="35" t="s">
        <v>111</v>
      </c>
      <c r="E140" s="46">
        <v>3000</v>
      </c>
      <c r="F140"/>
      <c r="G140"/>
      <c r="H140"/>
      <c r="I140"/>
    </row>
    <row r="141" spans="1:9" s="4" customFormat="1" ht="63">
      <c r="A141" s="41"/>
      <c r="B141" s="41"/>
      <c r="C141" s="24" t="s">
        <v>139</v>
      </c>
      <c r="D141" s="35" t="s">
        <v>107</v>
      </c>
      <c r="E141" s="46">
        <v>28000</v>
      </c>
      <c r="F141"/>
      <c r="G141"/>
      <c r="H141"/>
      <c r="I141"/>
    </row>
    <row r="142" spans="1:9" s="7" customFormat="1" ht="15.75">
      <c r="A142" s="18">
        <v>852</v>
      </c>
      <c r="B142" s="18"/>
      <c r="C142" s="19" t="s">
        <v>97</v>
      </c>
      <c r="D142" s="20"/>
      <c r="E142" s="51">
        <f>SUM(E143+E148+E153+E158+E161+E163+E165+E168+E171+E175+E178+E180)</f>
        <v>24296208</v>
      </c>
      <c r="F142"/>
      <c r="G142"/>
      <c r="H142"/>
      <c r="I142"/>
    </row>
    <row r="143" spans="1:9" s="5" customFormat="1" ht="15.75">
      <c r="A143" s="59"/>
      <c r="B143" s="29">
        <v>85201</v>
      </c>
      <c r="C143" s="23" t="s">
        <v>47</v>
      </c>
      <c r="D143" s="22"/>
      <c r="E143" s="47">
        <f>SUM(E144:E147)</f>
        <v>774944</v>
      </c>
      <c r="F143"/>
      <c r="G143"/>
      <c r="H143"/>
      <c r="I143"/>
    </row>
    <row r="144" spans="1:9" s="4" customFormat="1" ht="15.75">
      <c r="A144" s="41"/>
      <c r="B144" s="41"/>
      <c r="C144" s="24" t="s">
        <v>48</v>
      </c>
      <c r="D144" s="35" t="s">
        <v>132</v>
      </c>
      <c r="E144" s="46">
        <v>20394</v>
      </c>
      <c r="F144"/>
      <c r="G144"/>
      <c r="H144"/>
      <c r="I144"/>
    </row>
    <row r="145" spans="1:9" s="4" customFormat="1" ht="31.5">
      <c r="A145" s="41"/>
      <c r="B145" s="41"/>
      <c r="C145" s="24" t="s">
        <v>159</v>
      </c>
      <c r="D145" s="35" t="s">
        <v>158</v>
      </c>
      <c r="E145" s="46">
        <v>5200</v>
      </c>
      <c r="F145"/>
      <c r="G145"/>
      <c r="H145"/>
      <c r="I145"/>
    </row>
    <row r="146" spans="1:9" s="4" customFormat="1" ht="15.75">
      <c r="A146" s="41"/>
      <c r="B146" s="41"/>
      <c r="C146" s="24" t="s">
        <v>4</v>
      </c>
      <c r="D146" s="35" t="s">
        <v>113</v>
      </c>
      <c r="E146" s="46">
        <v>350</v>
      </c>
      <c r="F146"/>
      <c r="G146"/>
      <c r="H146"/>
      <c r="I146"/>
    </row>
    <row r="147" spans="1:9" s="4" customFormat="1" ht="47.25">
      <c r="A147" s="41"/>
      <c r="B147" s="41"/>
      <c r="C147" s="24" t="s">
        <v>86</v>
      </c>
      <c r="D147" s="35" t="s">
        <v>133</v>
      </c>
      <c r="E147" s="46">
        <v>749000</v>
      </c>
      <c r="F147"/>
      <c r="G147"/>
      <c r="H147"/>
      <c r="I147"/>
    </row>
    <row r="148" spans="1:9" s="5" customFormat="1" ht="15.75">
      <c r="A148" s="59"/>
      <c r="B148" s="29">
        <v>85202</v>
      </c>
      <c r="C148" s="23" t="s">
        <v>50</v>
      </c>
      <c r="D148" s="22"/>
      <c r="E148" s="47">
        <f>SUM(E149:E152)</f>
        <v>2129200</v>
      </c>
      <c r="F148"/>
      <c r="G148"/>
      <c r="H148"/>
      <c r="I148"/>
    </row>
    <row r="149" spans="1:9" s="4" customFormat="1" ht="15.75">
      <c r="A149" s="41"/>
      <c r="B149" s="41"/>
      <c r="C149" s="24" t="s">
        <v>48</v>
      </c>
      <c r="D149" s="35" t="s">
        <v>132</v>
      </c>
      <c r="E149" s="46">
        <v>538000</v>
      </c>
      <c r="F149"/>
      <c r="G149"/>
      <c r="H149"/>
      <c r="I149"/>
    </row>
    <row r="150" spans="1:9" s="4" customFormat="1" ht="15.75">
      <c r="A150" s="41"/>
      <c r="B150" s="41"/>
      <c r="C150" s="24" t="s">
        <v>160</v>
      </c>
      <c r="D150" s="35" t="s">
        <v>161</v>
      </c>
      <c r="E150" s="46">
        <v>300</v>
      </c>
      <c r="F150"/>
      <c r="G150"/>
      <c r="H150"/>
      <c r="I150"/>
    </row>
    <row r="151" spans="1:9" s="4" customFormat="1" ht="15.75">
      <c r="A151" s="41"/>
      <c r="B151" s="41"/>
      <c r="C151" s="24" t="s">
        <v>4</v>
      </c>
      <c r="D151" s="35" t="s">
        <v>113</v>
      </c>
      <c r="E151" s="46">
        <v>1500</v>
      </c>
      <c r="F151"/>
      <c r="G151"/>
      <c r="H151"/>
      <c r="I151"/>
    </row>
    <row r="152" spans="1:9" s="4" customFormat="1" ht="31.5">
      <c r="A152" s="41"/>
      <c r="B152" s="41"/>
      <c r="C152" s="24" t="s">
        <v>49</v>
      </c>
      <c r="D152" s="35" t="s">
        <v>130</v>
      </c>
      <c r="E152" s="46">
        <v>1589400</v>
      </c>
      <c r="F152"/>
      <c r="G152"/>
      <c r="H152"/>
      <c r="I152"/>
    </row>
    <row r="153" spans="1:9" s="5" customFormat="1" ht="15.75">
      <c r="A153" s="59"/>
      <c r="B153" s="29">
        <v>85203</v>
      </c>
      <c r="C153" s="23" t="s">
        <v>51</v>
      </c>
      <c r="D153" s="22"/>
      <c r="E153" s="47">
        <f>SUM(E154:E157)</f>
        <v>388300</v>
      </c>
      <c r="F153"/>
      <c r="G153"/>
      <c r="H153"/>
      <c r="I153"/>
    </row>
    <row r="154" spans="1:9" s="4" customFormat="1" ht="15.75">
      <c r="A154" s="41"/>
      <c r="B154" s="41"/>
      <c r="C154" s="24" t="s">
        <v>149</v>
      </c>
      <c r="D154" s="35" t="s">
        <v>132</v>
      </c>
      <c r="E154" s="46">
        <v>37000</v>
      </c>
      <c r="F154"/>
      <c r="G154"/>
      <c r="H154"/>
      <c r="I154"/>
    </row>
    <row r="155" spans="1:9" s="4" customFormat="1" ht="15.75">
      <c r="A155" s="41"/>
      <c r="B155" s="41"/>
      <c r="C155" s="24" t="s">
        <v>150</v>
      </c>
      <c r="D155" s="35" t="s">
        <v>132</v>
      </c>
      <c r="E155" s="46">
        <v>13800</v>
      </c>
      <c r="F155"/>
      <c r="G155"/>
      <c r="H155"/>
      <c r="I155"/>
    </row>
    <row r="156" spans="1:9" s="4" customFormat="1" ht="47.25">
      <c r="A156" s="41"/>
      <c r="B156" s="41"/>
      <c r="C156" s="31" t="s">
        <v>71</v>
      </c>
      <c r="D156" s="35" t="s">
        <v>107</v>
      </c>
      <c r="E156" s="46">
        <v>34500</v>
      </c>
      <c r="F156"/>
      <c r="G156"/>
      <c r="H156"/>
      <c r="I156"/>
    </row>
    <row r="157" spans="1:9" s="4" customFormat="1" ht="47.25">
      <c r="A157" s="41"/>
      <c r="B157" s="41"/>
      <c r="C157" s="31" t="s">
        <v>77</v>
      </c>
      <c r="D157" s="35" t="s">
        <v>111</v>
      </c>
      <c r="E157" s="46">
        <v>303000</v>
      </c>
      <c r="F157"/>
      <c r="G157"/>
      <c r="H157"/>
      <c r="I157"/>
    </row>
    <row r="158" spans="1:9" s="5" customFormat="1" ht="15.75">
      <c r="A158" s="59"/>
      <c r="B158" s="29">
        <v>85204</v>
      </c>
      <c r="C158" s="23" t="s">
        <v>52</v>
      </c>
      <c r="D158" s="22"/>
      <c r="E158" s="47">
        <f>SUM(E159:E160)</f>
        <v>175064</v>
      </c>
      <c r="F158"/>
      <c r="G158"/>
      <c r="H158"/>
      <c r="I158"/>
    </row>
    <row r="159" spans="1:9" s="4" customFormat="1" ht="15.75">
      <c r="A159" s="41"/>
      <c r="B159" s="41"/>
      <c r="C159" s="24" t="s">
        <v>48</v>
      </c>
      <c r="D159" s="35" t="s">
        <v>132</v>
      </c>
      <c r="E159" s="46">
        <v>6064</v>
      </c>
      <c r="F159"/>
      <c r="G159"/>
      <c r="H159"/>
      <c r="I159"/>
    </row>
    <row r="160" spans="1:9" s="4" customFormat="1" ht="47.25">
      <c r="A160" s="41"/>
      <c r="B160" s="41"/>
      <c r="C160" s="24" t="s">
        <v>86</v>
      </c>
      <c r="D160" s="35" t="s">
        <v>133</v>
      </c>
      <c r="E160" s="46">
        <v>169000</v>
      </c>
      <c r="F160"/>
      <c r="G160"/>
      <c r="H160"/>
      <c r="I160"/>
    </row>
    <row r="161" spans="1:9" s="4" customFormat="1" ht="31.5">
      <c r="A161" s="41"/>
      <c r="B161" s="25">
        <v>85212</v>
      </c>
      <c r="C161" s="32" t="s">
        <v>148</v>
      </c>
      <c r="D161" s="39"/>
      <c r="E161" s="47">
        <f>SUM(E162:E162)</f>
        <v>16900000</v>
      </c>
      <c r="F161"/>
      <c r="G161"/>
      <c r="H161"/>
      <c r="I161"/>
    </row>
    <row r="162" spans="1:9" s="4" customFormat="1" ht="47.25">
      <c r="A162" s="41"/>
      <c r="B162" s="41"/>
      <c r="C162" s="31" t="s">
        <v>77</v>
      </c>
      <c r="D162" s="35" t="s">
        <v>111</v>
      </c>
      <c r="E162" s="46">
        <v>16900000</v>
      </c>
      <c r="F162"/>
      <c r="G162"/>
      <c r="H162"/>
      <c r="I162"/>
    </row>
    <row r="163" spans="1:9" s="5" customFormat="1" ht="47.25">
      <c r="A163" s="59"/>
      <c r="B163" s="29">
        <v>85213</v>
      </c>
      <c r="C163" s="23" t="s">
        <v>155</v>
      </c>
      <c r="D163" s="22"/>
      <c r="E163" s="47">
        <f>SUM(E164)</f>
        <v>174000</v>
      </c>
      <c r="F163"/>
      <c r="G163"/>
      <c r="H163"/>
      <c r="I163"/>
    </row>
    <row r="164" spans="1:9" s="4" customFormat="1" ht="47.25">
      <c r="A164" s="41"/>
      <c r="B164" s="41"/>
      <c r="C164" s="31" t="s">
        <v>77</v>
      </c>
      <c r="D164" s="35" t="s">
        <v>111</v>
      </c>
      <c r="E164" s="46">
        <v>174000</v>
      </c>
      <c r="F164"/>
      <c r="G164"/>
      <c r="H164"/>
      <c r="I164"/>
    </row>
    <row r="165" spans="1:9" s="6" customFormat="1" ht="31.5">
      <c r="A165" s="60"/>
      <c r="B165" s="36">
        <v>85214</v>
      </c>
      <c r="C165" s="23" t="s">
        <v>164</v>
      </c>
      <c r="D165" s="37"/>
      <c r="E165" s="54">
        <f>SUM(E166:E167)</f>
        <v>2344000</v>
      </c>
      <c r="F165"/>
      <c r="G165"/>
      <c r="H165"/>
      <c r="I165"/>
    </row>
    <row r="166" spans="1:9" s="4" customFormat="1" ht="47.25">
      <c r="A166" s="41"/>
      <c r="B166" s="41"/>
      <c r="C166" s="31" t="s">
        <v>77</v>
      </c>
      <c r="D166" s="35" t="s">
        <v>111</v>
      </c>
      <c r="E166" s="46">
        <v>975000</v>
      </c>
      <c r="F166"/>
      <c r="G166"/>
      <c r="H166"/>
      <c r="I166"/>
    </row>
    <row r="167" spans="1:9" s="4" customFormat="1" ht="31.5">
      <c r="A167" s="41"/>
      <c r="B167" s="41"/>
      <c r="C167" s="24" t="s">
        <v>89</v>
      </c>
      <c r="D167" s="35" t="s">
        <v>131</v>
      </c>
      <c r="E167" s="46">
        <v>1369000</v>
      </c>
      <c r="F167"/>
      <c r="G167"/>
      <c r="H167"/>
      <c r="I167"/>
    </row>
    <row r="168" spans="1:9" s="5" customFormat="1" ht="15.75">
      <c r="A168" s="59"/>
      <c r="B168" s="29">
        <v>85219</v>
      </c>
      <c r="C168" s="23" t="s">
        <v>53</v>
      </c>
      <c r="D168" s="22"/>
      <c r="E168" s="47">
        <f>SUM(E169:E170)</f>
        <v>695000</v>
      </c>
      <c r="F168"/>
      <c r="G168"/>
      <c r="H168"/>
      <c r="I168"/>
    </row>
    <row r="169" spans="1:9" s="4" customFormat="1" ht="15.75">
      <c r="A169" s="41"/>
      <c r="B169" s="41"/>
      <c r="C169" s="24" t="s">
        <v>4</v>
      </c>
      <c r="D169" s="35" t="s">
        <v>113</v>
      </c>
      <c r="E169" s="46">
        <v>20000</v>
      </c>
      <c r="F169"/>
      <c r="G169"/>
      <c r="H169"/>
      <c r="I169"/>
    </row>
    <row r="170" spans="1:9" s="4" customFormat="1" ht="31.5">
      <c r="A170" s="41"/>
      <c r="B170" s="41"/>
      <c r="C170" s="24" t="s">
        <v>85</v>
      </c>
      <c r="D170" s="35" t="s">
        <v>131</v>
      </c>
      <c r="E170" s="46">
        <v>675000</v>
      </c>
      <c r="F170"/>
      <c r="G170"/>
      <c r="H170"/>
      <c r="I170"/>
    </row>
    <row r="171" spans="1:9" s="5" customFormat="1" ht="15.75">
      <c r="A171" s="59"/>
      <c r="B171" s="29">
        <v>85226</v>
      </c>
      <c r="C171" s="23" t="s">
        <v>54</v>
      </c>
      <c r="D171" s="22"/>
      <c r="E171" s="47">
        <f>SUM(E172:E174)</f>
        <v>10700</v>
      </c>
      <c r="F171"/>
      <c r="G171"/>
      <c r="H171"/>
      <c r="I171"/>
    </row>
    <row r="172" spans="1:9" s="8" customFormat="1" ht="15.75">
      <c r="A172" s="41"/>
      <c r="B172" s="41"/>
      <c r="C172" s="24" t="s">
        <v>48</v>
      </c>
      <c r="D172" s="35" t="s">
        <v>132</v>
      </c>
      <c r="E172" s="46">
        <v>3000</v>
      </c>
      <c r="F172"/>
      <c r="G172"/>
      <c r="H172"/>
      <c r="I172"/>
    </row>
    <row r="173" spans="1:9" s="4" customFormat="1" ht="15.75">
      <c r="A173" s="41"/>
      <c r="B173" s="41"/>
      <c r="C173" s="24" t="s">
        <v>4</v>
      </c>
      <c r="D173" s="35" t="s">
        <v>113</v>
      </c>
      <c r="E173" s="46">
        <v>50</v>
      </c>
      <c r="F173"/>
      <c r="G173"/>
      <c r="H173"/>
      <c r="I173"/>
    </row>
    <row r="174" spans="1:9" s="4" customFormat="1" ht="63">
      <c r="A174" s="41"/>
      <c r="B174" s="41"/>
      <c r="C174" s="24" t="s">
        <v>92</v>
      </c>
      <c r="D174" s="40" t="s">
        <v>104</v>
      </c>
      <c r="E174" s="46">
        <v>7650</v>
      </c>
      <c r="F174"/>
      <c r="G174"/>
      <c r="H174"/>
      <c r="I174"/>
    </row>
    <row r="175" spans="1:9" s="5" customFormat="1" ht="15.75">
      <c r="A175" s="59"/>
      <c r="B175" s="29">
        <v>85228</v>
      </c>
      <c r="C175" s="23" t="s">
        <v>70</v>
      </c>
      <c r="D175" s="22"/>
      <c r="E175" s="47">
        <f>SUM(E176:E177)</f>
        <v>191000</v>
      </c>
      <c r="F175"/>
      <c r="G175"/>
      <c r="H175"/>
      <c r="I175"/>
    </row>
    <row r="176" spans="1:9" s="5" customFormat="1" ht="15.75">
      <c r="A176" s="59"/>
      <c r="B176" s="27"/>
      <c r="C176" s="38" t="s">
        <v>48</v>
      </c>
      <c r="D176" s="28" t="s">
        <v>132</v>
      </c>
      <c r="E176" s="44">
        <v>72000</v>
      </c>
      <c r="F176"/>
      <c r="G176"/>
      <c r="H176"/>
      <c r="I176"/>
    </row>
    <row r="177" spans="1:9" s="8" customFormat="1" ht="47.25">
      <c r="A177" s="41"/>
      <c r="B177" s="41"/>
      <c r="C177" s="31" t="s">
        <v>77</v>
      </c>
      <c r="D177" s="35" t="s">
        <v>111</v>
      </c>
      <c r="E177" s="46">
        <v>119000</v>
      </c>
      <c r="F177"/>
      <c r="G177"/>
      <c r="H177"/>
      <c r="I177"/>
    </row>
    <row r="178" spans="1:9" s="8" customFormat="1" ht="15.75">
      <c r="A178" s="41"/>
      <c r="B178" s="29">
        <v>85231</v>
      </c>
      <c r="C178" s="23" t="s">
        <v>65</v>
      </c>
      <c r="D178" s="39"/>
      <c r="E178" s="47">
        <f>SUM(E179)</f>
        <v>110000</v>
      </c>
      <c r="F178"/>
      <c r="G178"/>
      <c r="H178"/>
      <c r="I178"/>
    </row>
    <row r="179" spans="1:9" s="4" customFormat="1" ht="47.25">
      <c r="A179" s="41"/>
      <c r="B179" s="41"/>
      <c r="C179" s="31" t="s">
        <v>71</v>
      </c>
      <c r="D179" s="35" t="s">
        <v>107</v>
      </c>
      <c r="E179" s="46">
        <v>110000</v>
      </c>
      <c r="F179"/>
      <c r="G179"/>
      <c r="H179"/>
      <c r="I179"/>
    </row>
    <row r="180" spans="1:9" s="5" customFormat="1" ht="15.75">
      <c r="A180" s="59"/>
      <c r="B180" s="29">
        <v>85295</v>
      </c>
      <c r="C180" s="23" t="s">
        <v>5</v>
      </c>
      <c r="D180" s="22"/>
      <c r="E180" s="47">
        <f>SUM(E181:E181)</f>
        <v>404000</v>
      </c>
      <c r="F180"/>
      <c r="G180"/>
      <c r="H180"/>
      <c r="I180"/>
    </row>
    <row r="181" spans="1:9" s="4" customFormat="1" ht="31.5">
      <c r="A181" s="41"/>
      <c r="B181" s="41"/>
      <c r="C181" s="24" t="s">
        <v>85</v>
      </c>
      <c r="D181" s="35" t="s">
        <v>131</v>
      </c>
      <c r="E181" s="46">
        <v>404000</v>
      </c>
      <c r="F181"/>
      <c r="G181"/>
      <c r="H181"/>
      <c r="I181"/>
    </row>
    <row r="182" spans="1:9" s="4" customFormat="1" ht="15.75">
      <c r="A182" s="18">
        <v>853</v>
      </c>
      <c r="B182" s="18"/>
      <c r="C182" s="17" t="s">
        <v>98</v>
      </c>
      <c r="D182" s="20"/>
      <c r="E182" s="51">
        <f>SUM(E183)</f>
        <v>140000</v>
      </c>
      <c r="F182"/>
      <c r="G182"/>
      <c r="H182"/>
      <c r="I182"/>
    </row>
    <row r="183" spans="1:9" s="4" customFormat="1" ht="15.75">
      <c r="A183" s="59"/>
      <c r="B183" s="29">
        <v>85321</v>
      </c>
      <c r="C183" s="23" t="s">
        <v>156</v>
      </c>
      <c r="D183" s="22"/>
      <c r="E183" s="47">
        <f>SUM(E184)</f>
        <v>140000</v>
      </c>
      <c r="F183"/>
      <c r="G183"/>
      <c r="H183"/>
      <c r="I183"/>
    </row>
    <row r="184" spans="1:9" s="4" customFormat="1" ht="47.25">
      <c r="A184" s="41"/>
      <c r="B184" s="41"/>
      <c r="C184" s="31" t="s">
        <v>71</v>
      </c>
      <c r="D184" s="35" t="s">
        <v>107</v>
      </c>
      <c r="E184" s="46">
        <v>140000</v>
      </c>
      <c r="F184"/>
      <c r="G184"/>
      <c r="H184"/>
      <c r="I184"/>
    </row>
    <row r="185" spans="1:9" s="7" customFormat="1" ht="15.75">
      <c r="A185" s="18">
        <v>854</v>
      </c>
      <c r="B185" s="18"/>
      <c r="C185" s="19" t="s">
        <v>55</v>
      </c>
      <c r="D185" s="20"/>
      <c r="E185" s="51">
        <f>SUM(E186+E188+E191)</f>
        <v>231178</v>
      </c>
      <c r="F185"/>
      <c r="G185"/>
      <c r="H185"/>
      <c r="I185"/>
    </row>
    <row r="186" spans="1:9" s="7" customFormat="1" ht="15.75">
      <c r="A186" s="27"/>
      <c r="B186" s="29">
        <v>85406</v>
      </c>
      <c r="C186" s="23" t="s">
        <v>178</v>
      </c>
      <c r="D186" s="22"/>
      <c r="E186" s="47">
        <f>SUM(E187)</f>
        <v>150</v>
      </c>
      <c r="F186"/>
      <c r="G186"/>
      <c r="H186"/>
      <c r="I186"/>
    </row>
    <row r="187" spans="1:9" s="7" customFormat="1" ht="15.75">
      <c r="A187" s="27"/>
      <c r="B187" s="27"/>
      <c r="C187" s="24" t="s">
        <v>4</v>
      </c>
      <c r="D187" s="35" t="s">
        <v>113</v>
      </c>
      <c r="E187" s="55">
        <v>150</v>
      </c>
      <c r="F187"/>
      <c r="G187"/>
      <c r="H187"/>
      <c r="I187"/>
    </row>
    <row r="188" spans="1:9" s="5" customFormat="1" ht="15.75">
      <c r="A188" s="59"/>
      <c r="B188" s="29">
        <v>85410</v>
      </c>
      <c r="C188" s="23" t="s">
        <v>56</v>
      </c>
      <c r="D188" s="22"/>
      <c r="E188" s="47">
        <f>SUM(E189:E190)</f>
        <v>18628</v>
      </c>
      <c r="F188"/>
      <c r="G188"/>
      <c r="H188"/>
      <c r="I188"/>
    </row>
    <row r="189" spans="1:9" s="4" customFormat="1" ht="63">
      <c r="A189" s="41"/>
      <c r="B189" s="41"/>
      <c r="C189" s="24" t="s">
        <v>92</v>
      </c>
      <c r="D189" s="35" t="s">
        <v>104</v>
      </c>
      <c r="E189" s="46">
        <v>17928</v>
      </c>
      <c r="F189"/>
      <c r="G189"/>
      <c r="H189"/>
      <c r="I189"/>
    </row>
    <row r="190" spans="1:9" s="4" customFormat="1" ht="15.75">
      <c r="A190" s="41"/>
      <c r="B190" s="41"/>
      <c r="C190" s="24" t="s">
        <v>4</v>
      </c>
      <c r="D190" s="35" t="s">
        <v>113</v>
      </c>
      <c r="E190" s="46">
        <v>700</v>
      </c>
      <c r="F190"/>
      <c r="G190"/>
      <c r="H190"/>
      <c r="I190"/>
    </row>
    <row r="191" spans="1:9" s="5" customFormat="1" ht="15.75">
      <c r="A191" s="59"/>
      <c r="B191" s="29">
        <v>85415</v>
      </c>
      <c r="C191" s="23" t="s">
        <v>57</v>
      </c>
      <c r="D191" s="22"/>
      <c r="E191" s="47">
        <f>SUM(E192:E193)</f>
        <v>212400</v>
      </c>
      <c r="F191"/>
      <c r="G191"/>
      <c r="H191"/>
      <c r="I191"/>
    </row>
    <row r="192" spans="1:9" s="5" customFormat="1" ht="47.25">
      <c r="A192" s="59"/>
      <c r="B192" s="27"/>
      <c r="C192" s="31" t="s">
        <v>171</v>
      </c>
      <c r="D192" s="35" t="s">
        <v>168</v>
      </c>
      <c r="E192" s="44">
        <v>144538</v>
      </c>
      <c r="F192"/>
      <c r="G192"/>
      <c r="H192"/>
      <c r="I192"/>
    </row>
    <row r="193" spans="1:9" s="5" customFormat="1" ht="47.25">
      <c r="A193" s="59"/>
      <c r="B193" s="27"/>
      <c r="C193" s="31" t="s">
        <v>171</v>
      </c>
      <c r="D193" s="35" t="s">
        <v>167</v>
      </c>
      <c r="E193" s="44">
        <v>67862</v>
      </c>
      <c r="F193"/>
      <c r="G193"/>
      <c r="H193"/>
      <c r="I193"/>
    </row>
    <row r="194" spans="1:9" s="7" customFormat="1" ht="15.75">
      <c r="A194" s="18">
        <v>900</v>
      </c>
      <c r="B194" s="18"/>
      <c r="C194" s="19" t="s">
        <v>58</v>
      </c>
      <c r="D194" s="20"/>
      <c r="E194" s="51">
        <f>SUM(E195+E197+E199+E201)</f>
        <v>4150993</v>
      </c>
      <c r="F194"/>
      <c r="G194"/>
      <c r="H194"/>
      <c r="I194"/>
    </row>
    <row r="195" spans="1:9" s="7" customFormat="1" ht="15.75">
      <c r="A195" s="27"/>
      <c r="B195" s="29">
        <v>90001</v>
      </c>
      <c r="C195" s="23" t="s">
        <v>190</v>
      </c>
      <c r="D195" s="22"/>
      <c r="E195" s="47">
        <f>SUM(E196)</f>
        <v>3715000</v>
      </c>
      <c r="F195"/>
      <c r="G195"/>
      <c r="H195"/>
      <c r="I195"/>
    </row>
    <row r="196" spans="1:9" s="7" customFormat="1" ht="47.25">
      <c r="A196" s="27"/>
      <c r="B196" s="27"/>
      <c r="C196" s="24" t="s">
        <v>170</v>
      </c>
      <c r="D196" s="35" t="s">
        <v>191</v>
      </c>
      <c r="E196" s="56">
        <v>3715000</v>
      </c>
      <c r="F196"/>
      <c r="G196"/>
      <c r="H196"/>
      <c r="I196"/>
    </row>
    <row r="197" spans="1:9" s="5" customFormat="1" ht="15.75">
      <c r="A197" s="59"/>
      <c r="B197" s="29">
        <v>90002</v>
      </c>
      <c r="C197" s="23" t="s">
        <v>59</v>
      </c>
      <c r="D197" s="22"/>
      <c r="E197" s="47">
        <f>SUM(E198)</f>
        <v>351463</v>
      </c>
      <c r="F197"/>
      <c r="G197"/>
      <c r="H197"/>
      <c r="I197"/>
    </row>
    <row r="198" spans="1:9" s="4" customFormat="1" ht="15.75">
      <c r="A198" s="41"/>
      <c r="B198" s="41"/>
      <c r="C198" s="24" t="s">
        <v>48</v>
      </c>
      <c r="D198" s="35" t="s">
        <v>132</v>
      </c>
      <c r="E198" s="46">
        <v>351463</v>
      </c>
      <c r="F198"/>
      <c r="G198"/>
      <c r="H198"/>
      <c r="I198"/>
    </row>
    <row r="199" spans="1:9" s="4" customFormat="1" ht="31.5">
      <c r="A199" s="41"/>
      <c r="B199" s="29">
        <v>90020</v>
      </c>
      <c r="C199" s="43" t="s">
        <v>136</v>
      </c>
      <c r="D199" s="22"/>
      <c r="E199" s="47">
        <f>SUM(E200)</f>
        <v>4500</v>
      </c>
      <c r="F199"/>
      <c r="G199"/>
      <c r="H199"/>
      <c r="I199"/>
    </row>
    <row r="200" spans="1:9" s="4" customFormat="1" ht="15.75">
      <c r="A200" s="41"/>
      <c r="B200" s="41"/>
      <c r="C200" s="31" t="s">
        <v>138</v>
      </c>
      <c r="D200" s="35" t="s">
        <v>137</v>
      </c>
      <c r="E200" s="46">
        <v>4500</v>
      </c>
      <c r="F200"/>
      <c r="G200"/>
      <c r="H200"/>
      <c r="I200"/>
    </row>
    <row r="201" spans="1:9" s="5" customFormat="1" ht="15.75">
      <c r="A201" s="59"/>
      <c r="B201" s="29">
        <v>90095</v>
      </c>
      <c r="C201" s="23" t="s">
        <v>5</v>
      </c>
      <c r="D201" s="22"/>
      <c r="E201" s="47">
        <f>SUM(E202:E203)</f>
        <v>80030</v>
      </c>
      <c r="F201"/>
      <c r="G201"/>
      <c r="H201"/>
      <c r="I201"/>
    </row>
    <row r="202" spans="1:9" s="4" customFormat="1" ht="15.75">
      <c r="A202" s="41"/>
      <c r="B202" s="41"/>
      <c r="C202" s="24" t="s">
        <v>60</v>
      </c>
      <c r="D202" s="35" t="s">
        <v>134</v>
      </c>
      <c r="E202" s="46">
        <v>41818</v>
      </c>
      <c r="F202"/>
      <c r="G202"/>
      <c r="H202"/>
      <c r="I202"/>
    </row>
    <row r="203" spans="1:9" s="4" customFormat="1" ht="63">
      <c r="A203" s="41"/>
      <c r="B203" s="41"/>
      <c r="C203" s="24" t="s">
        <v>92</v>
      </c>
      <c r="D203" s="35" t="s">
        <v>104</v>
      </c>
      <c r="E203" s="46">
        <v>38212</v>
      </c>
      <c r="F203"/>
      <c r="G203"/>
      <c r="H203"/>
      <c r="I203"/>
    </row>
    <row r="204" spans="1:9" s="7" customFormat="1" ht="15.75">
      <c r="A204" s="18">
        <v>921</v>
      </c>
      <c r="B204" s="18"/>
      <c r="C204" s="19" t="s">
        <v>61</v>
      </c>
      <c r="D204" s="20"/>
      <c r="E204" s="51">
        <f>SUM(E205+E207)</f>
        <v>1635124</v>
      </c>
      <c r="F204"/>
      <c r="G204"/>
      <c r="H204"/>
      <c r="I204"/>
    </row>
    <row r="205" spans="1:9" s="5" customFormat="1" ht="15.75">
      <c r="A205" s="59"/>
      <c r="B205" s="29">
        <v>92116</v>
      </c>
      <c r="C205" s="23" t="s">
        <v>62</v>
      </c>
      <c r="D205" s="22"/>
      <c r="E205" s="47">
        <f>SUM(E206:E206)</f>
        <v>32608</v>
      </c>
      <c r="F205"/>
      <c r="G205"/>
      <c r="H205"/>
      <c r="I205"/>
    </row>
    <row r="206" spans="1:9" s="4" customFormat="1" ht="47.25">
      <c r="A206" s="41"/>
      <c r="B206" s="41"/>
      <c r="C206" s="24" t="s">
        <v>86</v>
      </c>
      <c r="D206" s="35" t="s">
        <v>133</v>
      </c>
      <c r="E206" s="46">
        <v>32608</v>
      </c>
      <c r="F206"/>
      <c r="G206"/>
      <c r="H206"/>
      <c r="I206"/>
    </row>
    <row r="207" spans="1:9" s="4" customFormat="1" ht="15.75">
      <c r="A207" s="41"/>
      <c r="B207" s="29">
        <v>92195</v>
      </c>
      <c r="C207" s="43" t="s">
        <v>5</v>
      </c>
      <c r="D207" s="22"/>
      <c r="E207" s="47">
        <f>SUM(E208:E208)</f>
        <v>1602516</v>
      </c>
      <c r="F207"/>
      <c r="G207"/>
      <c r="H207"/>
      <c r="I207"/>
    </row>
    <row r="208" spans="1:9" s="4" customFormat="1" ht="47.25">
      <c r="A208" s="41"/>
      <c r="B208" s="41"/>
      <c r="C208" s="24" t="s">
        <v>170</v>
      </c>
      <c r="D208" s="35" t="s">
        <v>166</v>
      </c>
      <c r="E208" s="46">
        <v>1602516</v>
      </c>
      <c r="F208" s="15"/>
      <c r="G208"/>
      <c r="H208"/>
      <c r="I208"/>
    </row>
    <row r="209" spans="1:9" s="4" customFormat="1" ht="15.75">
      <c r="A209" s="18">
        <v>926</v>
      </c>
      <c r="B209" s="18"/>
      <c r="C209" s="17" t="s">
        <v>144</v>
      </c>
      <c r="D209" s="20"/>
      <c r="E209" s="51">
        <f>SUM(E210)</f>
        <v>2476000</v>
      </c>
      <c r="F209"/>
      <c r="G209"/>
      <c r="H209"/>
      <c r="I209"/>
    </row>
    <row r="210" spans="1:9" s="4" customFormat="1" ht="15.75">
      <c r="A210" s="59"/>
      <c r="B210" s="29">
        <v>92695</v>
      </c>
      <c r="C210" s="43" t="s">
        <v>5</v>
      </c>
      <c r="D210" s="22"/>
      <c r="E210" s="47">
        <f>SUM(E211:E212)</f>
        <v>2476000</v>
      </c>
      <c r="F210"/>
      <c r="G210"/>
      <c r="H210"/>
      <c r="I210"/>
    </row>
    <row r="211" spans="1:9" s="4" customFormat="1" ht="31.5">
      <c r="A211" s="41"/>
      <c r="B211" s="42"/>
      <c r="C211" s="31" t="s">
        <v>175</v>
      </c>
      <c r="D211" s="28" t="s">
        <v>174</v>
      </c>
      <c r="E211" s="56">
        <v>2000000</v>
      </c>
      <c r="F211"/>
      <c r="G211"/>
      <c r="H211"/>
      <c r="I211"/>
    </row>
    <row r="212" spans="1:9" s="4" customFormat="1" ht="47.25">
      <c r="A212" s="41"/>
      <c r="B212" s="41"/>
      <c r="C212" s="24" t="s">
        <v>145</v>
      </c>
      <c r="D212" s="35" t="s">
        <v>100</v>
      </c>
      <c r="E212" s="46">
        <v>476000</v>
      </c>
      <c r="F212"/>
      <c r="G212"/>
      <c r="H212"/>
      <c r="I212"/>
    </row>
    <row r="213" spans="1:9" s="9" customFormat="1" ht="35.25" customHeight="1">
      <c r="A213" s="61"/>
      <c r="B213" s="61"/>
      <c r="C213" s="62" t="s">
        <v>63</v>
      </c>
      <c r="D213" s="63"/>
      <c r="E213" s="64">
        <f>SUM(E209+E204+E194+E185+E182+E142+E137+E133+E112+E100+E68+E62+E43+E33+E22+E14+E11+E59+E8)</f>
        <v>178084706</v>
      </c>
      <c r="F213"/>
      <c r="G213"/>
      <c r="H213"/>
      <c r="I213"/>
    </row>
    <row r="216" spans="4:5" ht="18.75" customHeight="1">
      <c r="D216" s="76" t="s">
        <v>184</v>
      </c>
      <c r="E216" s="76"/>
    </row>
    <row r="217" spans="4:5" ht="18.75">
      <c r="D217" s="72"/>
      <c r="E217" s="72"/>
    </row>
    <row r="218" spans="4:5" ht="18.75">
      <c r="D218" s="76" t="s">
        <v>185</v>
      </c>
      <c r="E218" s="76"/>
    </row>
  </sheetData>
  <sheetProtection/>
  <mergeCells count="4">
    <mergeCell ref="A3:E3"/>
    <mergeCell ref="D1:E1"/>
    <mergeCell ref="D216:E216"/>
    <mergeCell ref="D218:E218"/>
  </mergeCells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2007-03-28T12:06:02Z</cp:lastPrinted>
  <dcterms:created xsi:type="dcterms:W3CDTF">2001-09-17T09:03:48Z</dcterms:created>
  <dcterms:modified xsi:type="dcterms:W3CDTF">2007-03-28T12:30:07Z</dcterms:modified>
  <cp:category/>
  <cp:version/>
  <cp:contentType/>
  <cp:contentStatus/>
</cp:coreProperties>
</file>