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7530" windowHeight="4575" activeTab="0"/>
  </bookViews>
  <sheets>
    <sheet name="zał.1-dochody" sheetId="1" r:id="rId1"/>
    <sheet name="zał.2-wydatki" sheetId="2" r:id="rId2"/>
  </sheets>
  <definedNames>
    <definedName name="_xlnm.Print_Titles" localSheetId="0">'zał.1-dochody'!$7:$7</definedName>
    <definedName name="_xlnm.Print_Titles" localSheetId="1">'zał.2-wydatki'!$7:$7</definedName>
  </definedNames>
  <calcPr fullCalcOnLoad="1"/>
</workbook>
</file>

<file path=xl/sharedStrings.xml><?xml version="1.0" encoding="utf-8"?>
<sst xmlns="http://schemas.openxmlformats.org/spreadsheetml/2006/main" count="278" uniqueCount="191">
  <si>
    <t>Składki na ubezpieczenie zdrowotne opłacane za osoby pobierające niektóre świadczenia z pomocy społecznej oraz niektóre świadczenia rodzinne</t>
  </si>
  <si>
    <t>Poradnie psychologiczno-pedagogiczne, w tym poradnie specjalistyczne</t>
  </si>
  <si>
    <t>80309</t>
  </si>
  <si>
    <t xml:space="preserve">Centra kształcenia ustawicznego i praktycznego oraz ośrodki dokształcania zawodowego </t>
  </si>
  <si>
    <t>Rady gmin / miast i miast na prawach powiatu /</t>
  </si>
  <si>
    <t>Składki na ubezpieczenie zdrowotne oraz świadczenia dla osób nie objętych obowiązkiem ubezpieczenia zdrowotnego</t>
  </si>
  <si>
    <t>Przedszkola</t>
  </si>
  <si>
    <t>Pomoc społeczna</t>
  </si>
  <si>
    <t>85201</t>
  </si>
  <si>
    <t>85202</t>
  </si>
  <si>
    <t>85203</t>
  </si>
  <si>
    <t>85204</t>
  </si>
  <si>
    <t>85213</t>
  </si>
  <si>
    <t>85214</t>
  </si>
  <si>
    <t>85215</t>
  </si>
  <si>
    <t>85219</t>
  </si>
  <si>
    <t xml:space="preserve">Pozostałe zadania w zakresie polityki społecznej </t>
  </si>
  <si>
    <t>85231</t>
  </si>
  <si>
    <t>85228</t>
  </si>
  <si>
    <t>85226</t>
  </si>
  <si>
    <t>85415</t>
  </si>
  <si>
    <t>Ośrodki wsparcia/Klub Seniora,Środow.Dom Samopom.Dzienny Dom Pomocy Społecznej /</t>
  </si>
  <si>
    <t>Zadania w zakresie kultury fizycznej i sportu</t>
  </si>
  <si>
    <t>Załącznik Nr 2</t>
  </si>
  <si>
    <t>Dział</t>
  </si>
  <si>
    <t>Rozdz.</t>
  </si>
  <si>
    <t>Wyszczególnienie</t>
  </si>
  <si>
    <t>Pozostała działalność</t>
  </si>
  <si>
    <t>050</t>
  </si>
  <si>
    <t>Rybołówstwo i rybactwo</t>
  </si>
  <si>
    <t>05095</t>
  </si>
  <si>
    <t>Transport i łączność</t>
  </si>
  <si>
    <t>Drogi publiczne gminne</t>
  </si>
  <si>
    <t>Gospodarka mieszkaniowa</t>
  </si>
  <si>
    <t>Gospodarka gruntami i nieruchomościami</t>
  </si>
  <si>
    <t>Działalność usługowa</t>
  </si>
  <si>
    <t>Prace geodezyjne i kartograficzne</t>
  </si>
  <si>
    <t>Opracowania geodezyjne i kartograficzne</t>
  </si>
  <si>
    <t>Nadzór budowlany</t>
  </si>
  <si>
    <t>Administracja publiczna</t>
  </si>
  <si>
    <t>Urzędy Wojewódzkie</t>
  </si>
  <si>
    <t>Starostwa powiatowe</t>
  </si>
  <si>
    <t>Komisje poborowe</t>
  </si>
  <si>
    <t>Urzędy naczelnych organów władzy państwowej, kontroli i ochrony prawa oraz sądownictwa</t>
  </si>
  <si>
    <t>Bezpieczeństwo publiczne i ochrona przeciwpożarowa</t>
  </si>
  <si>
    <t>Komendy Powiatowe Państwowej Straży Pożarnej</t>
  </si>
  <si>
    <t>Straż Miejska</t>
  </si>
  <si>
    <t>Wpływy z podatku dochodowego od osób fizycznych</t>
  </si>
  <si>
    <t>Wpływy z różnych rozliczeń</t>
  </si>
  <si>
    <t>Udziały gmin w podatkach stanowiących dochód budżetu państwa</t>
  </si>
  <si>
    <t>Udziały powiatów w podatkach stanowiących dochód budżetu państwa</t>
  </si>
  <si>
    <t xml:space="preserve">Różne rozliczenia </t>
  </si>
  <si>
    <t>Oświata i wychowanie</t>
  </si>
  <si>
    <t>Szkoły podstawowe</t>
  </si>
  <si>
    <t>Gimnazja</t>
  </si>
  <si>
    <t>Licea Ogólnokształcące</t>
  </si>
  <si>
    <t>Ochrona zdrowia</t>
  </si>
  <si>
    <t>Placówki opiekuńczo - wychowawcze</t>
  </si>
  <si>
    <t>Domy Pomocy Społecznej</t>
  </si>
  <si>
    <t>Ośrodki wsparcia</t>
  </si>
  <si>
    <t>Rodziny zastępcze</t>
  </si>
  <si>
    <t>Ośrodki pomocy społecznej</t>
  </si>
  <si>
    <t>Ośrodki adopcyjno - opiekuńcze</t>
  </si>
  <si>
    <t>Edukacyjna opieka wychowawcza</t>
  </si>
  <si>
    <t>Internaty i bursy  szkolne</t>
  </si>
  <si>
    <t>Pomoc materialna dla uczniów</t>
  </si>
  <si>
    <t>Gospodarka komunalna i ochrona środowiska</t>
  </si>
  <si>
    <t>Gospodarka ściekowa i ochrona wód</t>
  </si>
  <si>
    <t>Gospodarka odpadami</t>
  </si>
  <si>
    <t>Kultura i ochrona dziedzictwa narodowego</t>
  </si>
  <si>
    <t>Filharmonie , orkiestry , chóry i kapele</t>
  </si>
  <si>
    <t>Biblioteki</t>
  </si>
  <si>
    <t>Muzea</t>
  </si>
  <si>
    <t>R a z e m</t>
  </si>
  <si>
    <t>Pomoc dla uchodzców</t>
  </si>
  <si>
    <t>Urzędy gmin  / miast i miast na prawach powiatu /</t>
  </si>
  <si>
    <t>Urzędy naczelnych organów władzy państwowej,kontroli i ochrony prawa</t>
  </si>
  <si>
    <t>Część oświatowa subwencji ogólnej dla jednostek samorządu terytorialnego</t>
  </si>
  <si>
    <t>Centra Kształcenia Ustawicznego i Praktycznego oraz ośrodki dokształcania zawodowego</t>
  </si>
  <si>
    <t xml:space="preserve">Zasiłki i pomoc w naturze oraz składki na ubezpieczenia społeczne </t>
  </si>
  <si>
    <t>Usługi opiekuńcze i specjalistyczne usługi opiekuńcze</t>
  </si>
  <si>
    <t>Teatry dramatyczne i lalkowe</t>
  </si>
  <si>
    <t>Część wyrównawcza subw.ogólnej dla powiatów</t>
  </si>
  <si>
    <t>Wpływy z innych opłat stanowiących dochody jednostek samorządu terytor.na podstawie ustaw</t>
  </si>
  <si>
    <t>Szkoły zawodowe</t>
  </si>
  <si>
    <t xml:space="preserve">Składki na ubezpieczenie zdrowotne oraz świadczenia dla osób nie objętych obowiązkiem ubezpieczenia zdrowotnego </t>
  </si>
  <si>
    <t xml:space="preserve">Pomoc społeczna </t>
  </si>
  <si>
    <t>Pozostałe zadania w zakresie polityki społecznej</t>
  </si>
  <si>
    <t>Licea profilowane</t>
  </si>
  <si>
    <t>Dochody od osób prawnych, od osób fizycznych i od innych jednostek nieposiadających osobowości prawnej oraz wydatki związane z ich poborem</t>
  </si>
  <si>
    <t>Wpływy i wydatki związane z gromadzeniem środków z opłat  produktowych</t>
  </si>
  <si>
    <t>Część wyrównawcza subw.ogólnej dla gmin</t>
  </si>
  <si>
    <t>Część równoważąca subwencji ogólnej  dla powiatów</t>
  </si>
  <si>
    <t>Kultura fizyczna i sport</t>
  </si>
  <si>
    <t>Załącznik Nr 1</t>
  </si>
  <si>
    <t>Drogi publiczne w miastach na prawach powiatu</t>
  </si>
  <si>
    <t>Świadczenia rodzinne oraz składki na ubezpieczenia emerytalne i rentowe z ubezpieczenia  społecznego</t>
  </si>
  <si>
    <t>Część równoważąca subwencji ogólnej  dla gmin</t>
  </si>
  <si>
    <t>010</t>
  </si>
  <si>
    <t>Rolnictwo i łowiectwo</t>
  </si>
  <si>
    <t>Wpływy z podatku rolnego, podatku leśnego,podatku od czynności cywilnoprawnych , podatków i opłat lokalnych od osób prawnych i innych jednostek organizacyjnych .</t>
  </si>
  <si>
    <t>Składki na ubezpieczenie zdrowotne opłacane  za osoby pobierajce niektóre świadczenia z pomocy społecznej oraz niektóre świadczenia rodzinne</t>
  </si>
  <si>
    <t>Zespoły do spraw orzekania o niepełnosprawności</t>
  </si>
  <si>
    <t>Plany zagospodarowania przestrzennego</t>
  </si>
  <si>
    <t>Pomoc materialna dla studentów</t>
  </si>
  <si>
    <t>Szkolnictwo wyższe</t>
  </si>
  <si>
    <t>Zasiłki i pomoc w naturze oraz składki na ubezpieczenia emerytalne i rentowe</t>
  </si>
  <si>
    <t>85295</t>
  </si>
  <si>
    <t>01030</t>
  </si>
  <si>
    <t>020</t>
  </si>
  <si>
    <t>Leśnictwo</t>
  </si>
  <si>
    <t>02002</t>
  </si>
  <si>
    <t>Nadzór nad gospodarką leśną</t>
  </si>
  <si>
    <t>Lokalny transport zbiorowy</t>
  </si>
  <si>
    <t xml:space="preserve">Pozostała działalność / opłata za grunty / </t>
  </si>
  <si>
    <t>Turystyka</t>
  </si>
  <si>
    <t>Zadania w zakresie upowszechniania turystyki</t>
  </si>
  <si>
    <t>Urzędy naczelnych organów władzy państwowej,kontroli i ochrony prawa oraz sądownictwa</t>
  </si>
  <si>
    <t xml:space="preserve">Urzędy naczelnych organów władzy państwowej,kontroli i ochrony prawa </t>
  </si>
  <si>
    <t>Obrona cywilna</t>
  </si>
  <si>
    <t>Rezerwy ogólne i celowe</t>
  </si>
  <si>
    <t>Gimnazja specjalne</t>
  </si>
  <si>
    <t>Przeciwdziałanie alkoholizmowi</t>
  </si>
  <si>
    <t xml:space="preserve">Rodziny zastępcze </t>
  </si>
  <si>
    <t>Dodatki mieszkaniowe</t>
  </si>
  <si>
    <t>85321</t>
  </si>
  <si>
    <t>Świetlice szkolne</t>
  </si>
  <si>
    <t>85495</t>
  </si>
  <si>
    <t>Ochrona zabytków i opieka nad zabytkami</t>
  </si>
  <si>
    <t xml:space="preserve">Pozostała działalność  </t>
  </si>
  <si>
    <t>Oczyszczanie miast i wsi</t>
  </si>
  <si>
    <t>Utrzymanie zieleni w miastach i gminach</t>
  </si>
  <si>
    <t>Oświetlenie ulic , placów  i dróg</t>
  </si>
  <si>
    <t>Domy i ośrodki kultury , świetlice i kluby</t>
  </si>
  <si>
    <t xml:space="preserve">     R a z e m</t>
  </si>
  <si>
    <t>80113</t>
  </si>
  <si>
    <t>Dowożenie uczniów do szkół</t>
  </si>
  <si>
    <t>90078</t>
  </si>
  <si>
    <t>Izby rolnicze</t>
  </si>
  <si>
    <t>Usuwanie skutków klęsk żywiołowych</t>
  </si>
  <si>
    <t>80123</t>
  </si>
  <si>
    <t>80146</t>
  </si>
  <si>
    <t>Dokształcanie i doskonalenie nauczycieli</t>
  </si>
  <si>
    <t>85446</t>
  </si>
  <si>
    <t>Dokształcenie i doskonalenie nauczycieli</t>
  </si>
  <si>
    <t>85212</t>
  </si>
  <si>
    <t xml:space="preserve">Świadczenia rodzinne oraz składki na ubezpieczenia emerytalne i rentowe z ubezpieczenia społecznego </t>
  </si>
  <si>
    <t>Schroniska dla zwierząt</t>
  </si>
  <si>
    <t>Różne jednostki obsługi gospodarki mieszkaniowej</t>
  </si>
  <si>
    <t>Szkoły podstawowe specjalne</t>
  </si>
  <si>
    <t>Licea ogólnokształcące</t>
  </si>
  <si>
    <t>Szkoły zawodowe specjalne</t>
  </si>
  <si>
    <t xml:space="preserve">Usługi opiekuńcze  i  specjalistyczne usługi opiekuńcze </t>
  </si>
  <si>
    <t>Wpływy z podatku rolnego, podatku leśnego,podatku od spadków i darowizn, podatku od czynności cywilnoprawnych oraz podatku i opłat lokalnych od osób fizycznych .</t>
  </si>
  <si>
    <t>75075</t>
  </si>
  <si>
    <t>Promocja jednostek samorządu terytorialnego</t>
  </si>
  <si>
    <t>Obsługa długu publicznego</t>
  </si>
  <si>
    <t>75702</t>
  </si>
  <si>
    <t>Obsługa papierów wartościowych, kredytów i pożyczek jednostek samorządu terytorialnego</t>
  </si>
  <si>
    <t>80395</t>
  </si>
  <si>
    <t>85220</t>
  </si>
  <si>
    <t>Ośrodek interwencji kryzysowej</t>
  </si>
  <si>
    <t>Filharmonie, orkiestry, chóry i kapele</t>
  </si>
  <si>
    <t>Poradnie psychologiczno-pedagogiczne</t>
  </si>
  <si>
    <t>Ogółem</t>
  </si>
  <si>
    <t xml:space="preserve">wolne   środki  </t>
  </si>
  <si>
    <t>kredyt</t>
  </si>
  <si>
    <t>71035</t>
  </si>
  <si>
    <t>Cmentarze</t>
  </si>
  <si>
    <t>75109</t>
  </si>
  <si>
    <t>Wybory do rad gmin, rad powiatów i sejmików województw, wybory wójtów, burmistrzów, prezydentów miast oraz referenda gminne, powiatowe i wojewódzkie</t>
  </si>
  <si>
    <t>01095</t>
  </si>
  <si>
    <t>85278</t>
  </si>
  <si>
    <t>Prezydent Miasta</t>
  </si>
  <si>
    <t>mgr inż. Jerzy Brzeziński</t>
  </si>
  <si>
    <t>Rolnictwo i Łowiectwo</t>
  </si>
  <si>
    <t>Uzupełnienie subwencji ogólnej dla jst</t>
  </si>
  <si>
    <t xml:space="preserve"> </t>
  </si>
  <si>
    <t>Oświetlenie ulic, placów i gróg</t>
  </si>
  <si>
    <t xml:space="preserve">          </t>
  </si>
  <si>
    <t xml:space="preserve">  </t>
  </si>
  <si>
    <t>Harmonogram dochodów miasta na I kwartał 2007r.</t>
  </si>
  <si>
    <t>Plan na 2007r.</t>
  </si>
  <si>
    <t>styczeń</t>
  </si>
  <si>
    <t>luty</t>
  </si>
  <si>
    <t>marzec</t>
  </si>
  <si>
    <r>
      <t xml:space="preserve">Razem              I kwartał </t>
    </r>
    <r>
      <rPr>
        <sz val="9"/>
        <rFont val="Times New Roman"/>
        <family val="1"/>
      </rPr>
      <t>(6+7+8):</t>
    </r>
  </si>
  <si>
    <r>
      <t>Razem         I kwartał</t>
    </r>
    <r>
      <rPr>
        <sz val="10"/>
        <rFont val="Times New Roman"/>
        <family val="1"/>
      </rPr>
      <t xml:space="preserve"> (6+7+8):</t>
    </r>
  </si>
  <si>
    <t>I kwartał</t>
  </si>
  <si>
    <t>85395</t>
  </si>
  <si>
    <t>Harmonogram wydatków miasta na I kwartał 2007r.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</si>
</sst>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#,##0.0"/>
    <numFmt numFmtId="166" formatCode="#,##0.000"/>
    <numFmt numFmtId="167" formatCode="#,##0.0000"/>
    <numFmt numFmtId="168" formatCode="#,##0.00000"/>
    <numFmt numFmtId="169" formatCode="#,##0.000000"/>
    <numFmt numFmtId="170" formatCode="#,##0.0000000"/>
    <numFmt numFmtId="171" formatCode="#,##0.00000000"/>
    <numFmt numFmtId="172" formatCode="#,##0.000000000"/>
    <numFmt numFmtId="173" formatCode="#,##0.0000000000"/>
    <numFmt numFmtId="174" formatCode="#,##0.00000000000"/>
    <numFmt numFmtId="175" formatCode="#,##0.000000000000"/>
    <numFmt numFmtId="176" formatCode="#,##0.0000000000000"/>
  </numFmts>
  <fonts count="18">
    <font>
      <sz val="10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 CE"/>
      <family val="0"/>
    </font>
    <font>
      <sz val="8"/>
      <name val="Arial CE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Arial CE"/>
      <family val="2"/>
    </font>
    <font>
      <b/>
      <sz val="11"/>
      <name val="Times New Roman"/>
      <family val="1"/>
    </font>
    <font>
      <b/>
      <sz val="10"/>
      <name val="Arial CE"/>
      <family val="0"/>
    </font>
    <font>
      <sz val="10"/>
      <color indexed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2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/>
    </xf>
    <xf numFmtId="0" fontId="4" fillId="3" borderId="1" xfId="0" applyFont="1" applyFill="1" applyBorder="1" applyAlignment="1" applyProtection="1">
      <alignment vertical="top" wrapText="1"/>
      <protection locked="0"/>
    </xf>
    <xf numFmtId="0" fontId="5" fillId="0" borderId="2" xfId="0" applyFont="1" applyFill="1" applyBorder="1" applyAlignment="1" applyProtection="1">
      <alignment vertical="top" wrapText="1"/>
      <protection locked="0"/>
    </xf>
    <xf numFmtId="0" fontId="5" fillId="0" borderId="3" xfId="0" applyFont="1" applyFill="1" applyBorder="1" applyAlignment="1" applyProtection="1">
      <alignment vertical="top" wrapText="1"/>
      <protection locked="0"/>
    </xf>
    <xf numFmtId="0" fontId="5" fillId="0" borderId="4" xfId="0" applyFont="1" applyFill="1" applyBorder="1" applyAlignment="1" applyProtection="1">
      <alignment vertical="top" wrapText="1"/>
      <protection locked="0"/>
    </xf>
    <xf numFmtId="0" fontId="5" fillId="0" borderId="5" xfId="0" applyFont="1" applyFill="1" applyBorder="1" applyAlignment="1" applyProtection="1">
      <alignment vertical="top" wrapText="1"/>
      <protection locked="0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3" borderId="1" xfId="0" applyFont="1" applyFill="1" applyBorder="1" applyAlignment="1" applyProtection="1">
      <alignment horizontal="center" vertical="center"/>
      <protection locked="0"/>
    </xf>
    <xf numFmtId="49" fontId="5" fillId="0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/>
      <protection locked="0"/>
    </xf>
    <xf numFmtId="49" fontId="5" fillId="0" borderId="3" xfId="0" applyNumberFormat="1" applyFont="1" applyFill="1" applyBorder="1" applyAlignment="1" applyProtection="1">
      <alignment horizontal="center" vertical="center"/>
      <protection locked="0"/>
    </xf>
    <xf numFmtId="49" fontId="4" fillId="3" borderId="1" xfId="0" applyNumberFormat="1" applyFont="1" applyFill="1" applyBorder="1" applyAlignment="1" applyProtection="1">
      <alignment horizontal="center" vertical="center"/>
      <protection locked="0"/>
    </xf>
    <xf numFmtId="49" fontId="5" fillId="0" borderId="5" xfId="0" applyNumberFormat="1" applyFont="1" applyFill="1" applyBorder="1" applyAlignment="1" applyProtection="1">
      <alignment horizontal="center" vertical="center"/>
      <protection locked="0"/>
    </xf>
    <xf numFmtId="49" fontId="5" fillId="0" borderId="4" xfId="0" applyNumberFormat="1" applyFont="1" applyFill="1" applyBorder="1" applyAlignment="1" applyProtection="1">
      <alignment horizontal="center" vertical="center"/>
      <protection locked="0"/>
    </xf>
    <xf numFmtId="49" fontId="5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left" vertical="top" wrapText="1"/>
      <protection locked="0"/>
    </xf>
    <xf numFmtId="0" fontId="5" fillId="0" borderId="5" xfId="0" applyFont="1" applyFill="1" applyBorder="1" applyAlignment="1" applyProtection="1">
      <alignment horizontal="left" vertical="top" wrapText="1"/>
      <protection locked="0"/>
    </xf>
    <xf numFmtId="0" fontId="5" fillId="0" borderId="6" xfId="0" applyFont="1" applyFill="1" applyBorder="1" applyAlignment="1" applyProtection="1">
      <alignment horizontal="center" vertical="center"/>
      <protection locked="0"/>
    </xf>
    <xf numFmtId="0" fontId="5" fillId="0" borderId="6" xfId="0" applyFont="1" applyFill="1" applyBorder="1" applyAlignment="1" applyProtection="1">
      <alignment vertical="top" wrapText="1"/>
      <protection locked="0"/>
    </xf>
    <xf numFmtId="49" fontId="5" fillId="0" borderId="7" xfId="0" applyNumberFormat="1" applyFont="1" applyFill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vertical="top" wrapText="1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49" fontId="5" fillId="0" borderId="8" xfId="0" applyNumberFormat="1" applyFont="1" applyFill="1" applyBorder="1" applyAlignment="1" applyProtection="1">
      <alignment horizontal="center" vertical="center"/>
      <protection locked="0"/>
    </xf>
    <xf numFmtId="49" fontId="5" fillId="0" borderId="9" xfId="0" applyNumberFormat="1" applyFont="1" applyFill="1" applyBorder="1" applyAlignment="1" applyProtection="1">
      <alignment horizontal="center" vertical="center"/>
      <protection locked="0"/>
    </xf>
    <xf numFmtId="49" fontId="5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/>
    </xf>
    <xf numFmtId="10" fontId="0" fillId="0" borderId="0" xfId="0" applyNumberFormat="1" applyAlignment="1">
      <alignment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/>
      <protection locked="0"/>
    </xf>
    <xf numFmtId="3" fontId="8" fillId="0" borderId="4" xfId="0" applyNumberFormat="1" applyFont="1" applyFill="1" applyBorder="1" applyAlignment="1" applyProtection="1">
      <alignment horizontal="right" vertical="center"/>
      <protection hidden="1"/>
    </xf>
    <xf numFmtId="3" fontId="9" fillId="3" borderId="1" xfId="0" applyNumberFormat="1" applyFont="1" applyFill="1" applyBorder="1" applyAlignment="1" applyProtection="1">
      <alignment horizontal="right" vertical="center"/>
      <protection hidden="1"/>
    </xf>
    <xf numFmtId="3" fontId="9" fillId="3" borderId="13" xfId="0" applyNumberFormat="1" applyFont="1" applyFill="1" applyBorder="1" applyAlignment="1" applyProtection="1">
      <alignment horizontal="right" vertical="center"/>
      <protection hidden="1"/>
    </xf>
    <xf numFmtId="3" fontId="8" fillId="0" borderId="3" xfId="0" applyNumberFormat="1" applyFont="1" applyFill="1" applyBorder="1" applyAlignment="1" applyProtection="1">
      <alignment horizontal="right" vertical="center"/>
      <protection hidden="1"/>
    </xf>
    <xf numFmtId="3" fontId="8" fillId="0" borderId="2" xfId="0" applyNumberFormat="1" applyFont="1" applyFill="1" applyBorder="1" applyAlignment="1" applyProtection="1">
      <alignment horizontal="right" vertical="center"/>
      <protection hidden="1"/>
    </xf>
    <xf numFmtId="3" fontId="8" fillId="0" borderId="2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3" fontId="8" fillId="0" borderId="2" xfId="0" applyNumberFormat="1" applyFont="1" applyBorder="1" applyAlignment="1">
      <alignment horizontal="right" vertical="center"/>
    </xf>
    <xf numFmtId="3" fontId="8" fillId="0" borderId="14" xfId="0" applyNumberFormat="1" applyFont="1" applyBorder="1" applyAlignment="1">
      <alignment horizontal="right" vertical="center"/>
    </xf>
    <xf numFmtId="3" fontId="8" fillId="0" borderId="3" xfId="0" applyNumberFormat="1" applyFont="1" applyBorder="1" applyAlignment="1">
      <alignment vertical="center"/>
    </xf>
    <xf numFmtId="3" fontId="8" fillId="0" borderId="15" xfId="0" applyNumberFormat="1" applyFont="1" applyBorder="1" applyAlignment="1">
      <alignment vertical="center"/>
    </xf>
    <xf numFmtId="3" fontId="8" fillId="0" borderId="3" xfId="0" applyNumberFormat="1" applyFont="1" applyBorder="1" applyAlignment="1">
      <alignment horizontal="right" vertical="center"/>
    </xf>
    <xf numFmtId="3" fontId="8" fillId="0" borderId="5" xfId="0" applyNumberFormat="1" applyFont="1" applyFill="1" applyBorder="1" applyAlignment="1" applyProtection="1">
      <alignment horizontal="right" vertical="center"/>
      <protection hidden="1"/>
    </xf>
    <xf numFmtId="3" fontId="8" fillId="0" borderId="5" xfId="0" applyNumberFormat="1" applyFont="1" applyBorder="1" applyAlignment="1">
      <alignment vertical="center"/>
    </xf>
    <xf numFmtId="3" fontId="8" fillId="0" borderId="16" xfId="0" applyNumberFormat="1" applyFont="1" applyBorder="1" applyAlignment="1">
      <alignment vertical="center"/>
    </xf>
    <xf numFmtId="3" fontId="8" fillId="0" borderId="5" xfId="0" applyNumberFormat="1" applyFont="1" applyBorder="1" applyAlignment="1">
      <alignment horizontal="right" vertical="center"/>
    </xf>
    <xf numFmtId="3" fontId="8" fillId="0" borderId="4" xfId="0" applyNumberFormat="1" applyFont="1" applyBorder="1" applyAlignment="1">
      <alignment vertical="center"/>
    </xf>
    <xf numFmtId="3" fontId="8" fillId="0" borderId="17" xfId="0" applyNumberFormat="1" applyFont="1" applyBorder="1" applyAlignment="1">
      <alignment vertical="center"/>
    </xf>
    <xf numFmtId="3" fontId="8" fillId="0" borderId="4" xfId="0" applyNumberFormat="1" applyFont="1" applyBorder="1" applyAlignment="1">
      <alignment horizontal="right" vertical="center"/>
    </xf>
    <xf numFmtId="3" fontId="8" fillId="0" borderId="7" xfId="0" applyNumberFormat="1" applyFont="1" applyFill="1" applyBorder="1" applyAlignment="1" applyProtection="1">
      <alignment horizontal="right" vertical="center"/>
      <protection hidden="1"/>
    </xf>
    <xf numFmtId="3" fontId="9" fillId="3" borderId="1" xfId="0" applyNumberFormat="1" applyFont="1" applyFill="1" applyBorder="1" applyAlignment="1" applyProtection="1">
      <alignment horizontal="right" vertical="center"/>
      <protection locked="0"/>
    </xf>
    <xf numFmtId="3" fontId="9" fillId="3" borderId="13" xfId="0" applyNumberFormat="1" applyFont="1" applyFill="1" applyBorder="1" applyAlignment="1" applyProtection="1">
      <alignment horizontal="right" vertical="center"/>
      <protection locked="0"/>
    </xf>
    <xf numFmtId="3" fontId="8" fillId="0" borderId="6" xfId="0" applyNumberFormat="1" applyFont="1" applyFill="1" applyBorder="1" applyAlignment="1" applyProtection="1">
      <alignment horizontal="right" vertical="center"/>
      <protection locked="0"/>
    </xf>
    <xf numFmtId="3" fontId="8" fillId="0" borderId="2" xfId="0" applyNumberFormat="1" applyFont="1" applyFill="1" applyBorder="1" applyAlignment="1" applyProtection="1">
      <alignment horizontal="right" vertical="center"/>
      <protection locked="0"/>
    </xf>
    <xf numFmtId="3" fontId="8" fillId="0" borderId="5" xfId="0" applyNumberFormat="1" applyFont="1" applyFill="1" applyBorder="1" applyAlignment="1" applyProtection="1">
      <alignment horizontal="right" vertical="center" wrapText="1"/>
      <protection hidden="1"/>
    </xf>
    <xf numFmtId="3" fontId="8" fillId="0" borderId="5" xfId="0" applyNumberFormat="1" applyFont="1" applyFill="1" applyBorder="1" applyAlignment="1" applyProtection="1">
      <alignment horizontal="right" vertical="center"/>
      <protection locked="0"/>
    </xf>
    <xf numFmtId="3" fontId="8" fillId="0" borderId="4" xfId="0" applyNumberFormat="1" applyFont="1" applyFill="1" applyBorder="1" applyAlignment="1">
      <alignment vertical="center"/>
    </xf>
    <xf numFmtId="3" fontId="9" fillId="2" borderId="1" xfId="0" applyNumberFormat="1" applyFont="1" applyFill="1" applyBorder="1" applyAlignment="1" applyProtection="1">
      <alignment vertical="center" wrapText="1"/>
      <protection hidden="1"/>
    </xf>
    <xf numFmtId="3" fontId="9" fillId="2" borderId="13" xfId="0" applyNumberFormat="1" applyFont="1" applyFill="1" applyBorder="1" applyAlignment="1" applyProtection="1">
      <alignment vertical="center" wrapText="1"/>
      <protection hidden="1"/>
    </xf>
    <xf numFmtId="49" fontId="5" fillId="0" borderId="6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9" fillId="2" borderId="1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3" fontId="9" fillId="3" borderId="18" xfId="0" applyNumberFormat="1" applyFont="1" applyFill="1" applyBorder="1" applyAlignment="1" applyProtection="1">
      <alignment horizontal="right" vertical="center"/>
      <protection hidden="1"/>
    </xf>
    <xf numFmtId="3" fontId="8" fillId="0" borderId="0" xfId="0" applyNumberFormat="1" applyFont="1" applyBorder="1" applyAlignment="1">
      <alignment horizontal="right" vertical="center"/>
    </xf>
    <xf numFmtId="3" fontId="8" fillId="0" borderId="6" xfId="0" applyNumberFormat="1" applyFont="1" applyFill="1" applyBorder="1" applyAlignment="1" applyProtection="1">
      <alignment horizontal="right" vertical="center"/>
      <protection hidden="1"/>
    </xf>
    <xf numFmtId="3" fontId="8" fillId="0" borderId="6" xfId="0" applyNumberFormat="1" applyFont="1" applyBorder="1" applyAlignment="1">
      <alignment horizontal="right" vertical="center"/>
    </xf>
    <xf numFmtId="3" fontId="8" fillId="0" borderId="7" xfId="0" applyNumberFormat="1" applyFont="1" applyBorder="1" applyAlignment="1">
      <alignment horizontal="right" vertical="center"/>
    </xf>
    <xf numFmtId="3" fontId="9" fillId="3" borderId="18" xfId="0" applyNumberFormat="1" applyFont="1" applyFill="1" applyBorder="1" applyAlignment="1" applyProtection="1">
      <alignment horizontal="right" vertical="center"/>
      <protection locked="0"/>
    </xf>
    <xf numFmtId="3" fontId="8" fillId="0" borderId="15" xfId="0" applyNumberFormat="1" applyFont="1" applyFill="1" applyBorder="1" applyAlignment="1" applyProtection="1">
      <alignment horizontal="right" vertical="center"/>
      <protection hidden="1"/>
    </xf>
    <xf numFmtId="3" fontId="8" fillId="0" borderId="16" xfId="0" applyNumberFormat="1" applyFont="1" applyFill="1" applyBorder="1" applyAlignment="1" applyProtection="1">
      <alignment horizontal="right" vertical="center"/>
      <protection hidden="1"/>
    </xf>
    <xf numFmtId="3" fontId="8" fillId="0" borderId="20" xfId="0" applyNumberFormat="1" applyFont="1" applyFill="1" applyBorder="1" applyAlignment="1" applyProtection="1">
      <alignment horizontal="right" vertical="center"/>
      <protection hidden="1"/>
    </xf>
    <xf numFmtId="3" fontId="8" fillId="0" borderId="21" xfId="0" applyNumberFormat="1" applyFont="1" applyFill="1" applyBorder="1" applyAlignment="1" applyProtection="1">
      <alignment horizontal="right" vertical="center"/>
      <protection hidden="1"/>
    </xf>
    <xf numFmtId="0" fontId="9" fillId="0" borderId="13" xfId="0" applyFont="1" applyFill="1" applyBorder="1" applyAlignment="1">
      <alignment horizontal="center" vertical="center" wrapText="1"/>
    </xf>
    <xf numFmtId="3" fontId="8" fillId="0" borderId="14" xfId="0" applyNumberFormat="1" applyFont="1" applyFill="1" applyBorder="1" applyAlignment="1" applyProtection="1">
      <alignment horizontal="right" vertical="center"/>
      <protection hidden="1"/>
    </xf>
    <xf numFmtId="3" fontId="8" fillId="0" borderId="22" xfId="0" applyNumberFormat="1" applyFont="1" applyFill="1" applyBorder="1" applyAlignment="1" applyProtection="1">
      <alignment horizontal="right" vertical="center"/>
      <protection hidden="1"/>
    </xf>
    <xf numFmtId="3" fontId="8" fillId="0" borderId="23" xfId="0" applyNumberFormat="1" applyFont="1" applyFill="1" applyBorder="1" applyAlignment="1" applyProtection="1">
      <alignment horizontal="right" vertical="center"/>
      <protection hidden="1"/>
    </xf>
    <xf numFmtId="3" fontId="8" fillId="0" borderId="24" xfId="0" applyNumberFormat="1" applyFont="1" applyFill="1" applyBorder="1" applyAlignment="1" applyProtection="1">
      <alignment horizontal="right" vertical="center"/>
      <protection hidden="1"/>
    </xf>
    <xf numFmtId="3" fontId="8" fillId="0" borderId="25" xfId="0" applyNumberFormat="1" applyFont="1" applyFill="1" applyBorder="1" applyAlignment="1" applyProtection="1">
      <alignment horizontal="right" vertical="center"/>
      <protection hidden="1"/>
    </xf>
    <xf numFmtId="3" fontId="8" fillId="0" borderId="26" xfId="0" applyNumberFormat="1" applyFont="1" applyFill="1" applyBorder="1" applyAlignment="1" applyProtection="1">
      <alignment horizontal="right" vertical="center"/>
      <protection hidden="1"/>
    </xf>
    <xf numFmtId="0" fontId="9" fillId="0" borderId="1" xfId="0" applyFont="1" applyFill="1" applyBorder="1" applyAlignment="1">
      <alignment horizontal="center" vertical="center"/>
    </xf>
    <xf numFmtId="0" fontId="5" fillId="0" borderId="27" xfId="0" applyFont="1" applyFill="1" applyBorder="1" applyAlignment="1" applyProtection="1">
      <alignment horizontal="center" vertical="center"/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5" fillId="0" borderId="28" xfId="0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/>
      <protection locked="0"/>
    </xf>
    <xf numFmtId="0" fontId="4" fillId="3" borderId="11" xfId="0" applyFont="1" applyFill="1" applyBorder="1" applyAlignment="1" applyProtection="1">
      <alignment horizontal="center" vertical="center"/>
      <protection locked="0"/>
    </xf>
    <xf numFmtId="0" fontId="4" fillId="3" borderId="2" xfId="0" applyFont="1" applyFill="1" applyBorder="1" applyAlignment="1" applyProtection="1">
      <alignment horizontal="center" vertical="center"/>
      <protection locked="0"/>
    </xf>
    <xf numFmtId="0" fontId="4" fillId="3" borderId="11" xfId="0" applyFont="1" applyFill="1" applyBorder="1" applyAlignment="1" applyProtection="1">
      <alignment horizontal="center"/>
      <protection locked="0"/>
    </xf>
    <xf numFmtId="0" fontId="5" fillId="0" borderId="29" xfId="0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3" fontId="8" fillId="0" borderId="7" xfId="0" applyNumberFormat="1" applyFont="1" applyBorder="1" applyAlignment="1">
      <alignment vertical="center"/>
    </xf>
    <xf numFmtId="3" fontId="8" fillId="0" borderId="20" xfId="0" applyNumberFormat="1" applyFont="1" applyBorder="1" applyAlignment="1">
      <alignment vertical="center"/>
    </xf>
    <xf numFmtId="3" fontId="8" fillId="0" borderId="6" xfId="0" applyNumberFormat="1" applyFont="1" applyBorder="1" applyAlignment="1">
      <alignment vertical="center"/>
    </xf>
    <xf numFmtId="3" fontId="8" fillId="0" borderId="21" xfId="0" applyNumberFormat="1" applyFont="1" applyBorder="1" applyAlignment="1">
      <alignment vertical="center"/>
    </xf>
    <xf numFmtId="0" fontId="5" fillId="0" borderId="12" xfId="0" applyFont="1" applyFill="1" applyBorder="1" applyAlignment="1" applyProtection="1">
      <alignment horizontal="center"/>
      <protection locked="0"/>
    </xf>
    <xf numFmtId="3" fontId="8" fillId="0" borderId="15" xfId="0" applyNumberFormat="1" applyFont="1" applyFill="1" applyBorder="1" applyAlignment="1" applyProtection="1">
      <alignment horizontal="right" vertical="center" wrapText="1"/>
      <protection hidden="1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49" fontId="5" fillId="0" borderId="27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Alignment="1">
      <alignment/>
    </xf>
    <xf numFmtId="0" fontId="5" fillId="0" borderId="30" xfId="0" applyFont="1" applyFill="1" applyBorder="1" applyAlignment="1" applyProtection="1">
      <alignment horizontal="center" vertical="center"/>
      <protection locked="0"/>
    </xf>
    <xf numFmtId="3" fontId="8" fillId="0" borderId="16" xfId="0" applyNumberFormat="1" applyFont="1" applyBorder="1" applyAlignment="1">
      <alignment horizontal="right" vertical="center"/>
    </xf>
    <xf numFmtId="0" fontId="4" fillId="0" borderId="2" xfId="0" applyFont="1" applyFill="1" applyBorder="1" applyAlignment="1" applyProtection="1">
      <alignment horizontal="center" vertical="center"/>
      <protection locked="0"/>
    </xf>
    <xf numFmtId="3" fontId="8" fillId="0" borderId="0" xfId="0" applyNumberFormat="1" applyFont="1" applyFill="1" applyBorder="1" applyAlignment="1" applyProtection="1">
      <alignment horizontal="right" vertical="center"/>
      <protection hidden="1"/>
    </xf>
    <xf numFmtId="0" fontId="4" fillId="3" borderId="13" xfId="0" applyFont="1" applyFill="1" applyBorder="1" applyAlignment="1" applyProtection="1">
      <alignment vertical="top" wrapText="1"/>
      <protection locked="0"/>
    </xf>
    <xf numFmtId="0" fontId="5" fillId="0" borderId="0" xfId="0" applyFont="1" applyFill="1" applyBorder="1" applyAlignment="1" applyProtection="1">
      <alignment vertical="top" wrapText="1"/>
      <protection locked="0"/>
    </xf>
    <xf numFmtId="0" fontId="5" fillId="0" borderId="16" xfId="0" applyFont="1" applyFill="1" applyBorder="1" applyAlignment="1" applyProtection="1">
      <alignment vertical="top" wrapText="1"/>
      <protection locked="0"/>
    </xf>
    <xf numFmtId="0" fontId="5" fillId="0" borderId="11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2" xfId="0" applyFont="1" applyBorder="1" applyAlignment="1">
      <alignment/>
    </xf>
    <xf numFmtId="0" fontId="4" fillId="3" borderId="1" xfId="0" applyFont="1" applyFill="1" applyBorder="1" applyAlignment="1">
      <alignment/>
    </xf>
    <xf numFmtId="0" fontId="4" fillId="3" borderId="18" xfId="0" applyFont="1" applyFill="1" applyBorder="1" applyAlignment="1">
      <alignment/>
    </xf>
    <xf numFmtId="3" fontId="4" fillId="3" borderId="13" xfId="0" applyNumberFormat="1" applyFont="1" applyFill="1" applyBorder="1" applyAlignment="1">
      <alignment/>
    </xf>
    <xf numFmtId="3" fontId="4" fillId="3" borderId="1" xfId="0" applyNumberFormat="1" applyFont="1" applyFill="1" applyBorder="1" applyAlignment="1">
      <alignment/>
    </xf>
    <xf numFmtId="3" fontId="5" fillId="0" borderId="31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8" fillId="0" borderId="27" xfId="0" applyNumberFormat="1" applyFont="1" applyBorder="1" applyAlignment="1">
      <alignment horizontal="right" vertical="center"/>
    </xf>
    <xf numFmtId="3" fontId="8" fillId="0" borderId="11" xfId="0" applyNumberFormat="1" applyFont="1" applyBorder="1" applyAlignment="1">
      <alignment horizontal="right" vertical="center"/>
    </xf>
    <xf numFmtId="3" fontId="5" fillId="0" borderId="12" xfId="0" applyNumberFormat="1" applyFont="1" applyBorder="1" applyAlignment="1">
      <alignment/>
    </xf>
    <xf numFmtId="3" fontId="5" fillId="0" borderId="5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0" fontId="11" fillId="0" borderId="32" xfId="0" applyFont="1" applyBorder="1" applyAlignment="1">
      <alignment/>
    </xf>
    <xf numFmtId="0" fontId="11" fillId="0" borderId="33" xfId="0" applyFont="1" applyBorder="1" applyAlignment="1">
      <alignment/>
    </xf>
    <xf numFmtId="0" fontId="11" fillId="0" borderId="31" xfId="0" applyFont="1" applyBorder="1" applyAlignment="1">
      <alignment/>
    </xf>
    <xf numFmtId="0" fontId="11" fillId="0" borderId="34" xfId="0" applyFont="1" applyBorder="1" applyAlignment="1">
      <alignment/>
    </xf>
    <xf numFmtId="0" fontId="14" fillId="0" borderId="34" xfId="0" applyFont="1" applyBorder="1" applyAlignment="1">
      <alignment/>
    </xf>
    <xf numFmtId="3" fontId="5" fillId="0" borderId="3" xfId="0" applyNumberFormat="1" applyFont="1" applyFill="1" applyBorder="1" applyAlignment="1" applyProtection="1">
      <alignment horizontal="right" vertical="center"/>
      <protection hidden="1"/>
    </xf>
    <xf numFmtId="0" fontId="5" fillId="0" borderId="5" xfId="0" applyFont="1" applyBorder="1" applyAlignment="1">
      <alignment horizontal="right" vertical="center"/>
    </xf>
    <xf numFmtId="0" fontId="8" fillId="0" borderId="0" xfId="0" applyFont="1" applyBorder="1" applyAlignment="1">
      <alignment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3" fontId="9" fillId="2" borderId="13" xfId="0" applyNumberFormat="1" applyFont="1" applyFill="1" applyBorder="1" applyAlignment="1" applyProtection="1">
      <alignment horizontal="right" vertical="center" wrapText="1"/>
      <protection hidden="1"/>
    </xf>
    <xf numFmtId="3" fontId="9" fillId="2" borderId="1" xfId="0" applyNumberFormat="1" applyFont="1" applyFill="1" applyBorder="1" applyAlignment="1" applyProtection="1">
      <alignment horizontal="right" vertical="center" wrapText="1"/>
      <protection hidden="1"/>
    </xf>
    <xf numFmtId="0" fontId="0" fillId="0" borderId="2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3" fontId="12" fillId="0" borderId="2" xfId="0" applyNumberFormat="1" applyFont="1" applyBorder="1" applyAlignment="1">
      <alignment horizontal="right" vertical="center"/>
    </xf>
    <xf numFmtId="3" fontId="12" fillId="0" borderId="0" xfId="0" applyNumberFormat="1" applyFont="1" applyBorder="1" applyAlignment="1">
      <alignment horizontal="right" vertical="center"/>
    </xf>
    <xf numFmtId="3" fontId="12" fillId="0" borderId="11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13" fillId="0" borderId="12" xfId="0" applyFont="1" applyBorder="1" applyAlignment="1">
      <alignment horizontal="right" vertical="center"/>
    </xf>
    <xf numFmtId="0" fontId="13" fillId="0" borderId="33" xfId="0" applyFont="1" applyBorder="1" applyAlignment="1">
      <alignment horizontal="right" vertical="center"/>
    </xf>
    <xf numFmtId="0" fontId="11" fillId="0" borderId="12" xfId="0" applyFont="1" applyBorder="1" applyAlignment="1">
      <alignment horizontal="right" vertical="center"/>
    </xf>
    <xf numFmtId="3" fontId="13" fillId="0" borderId="11" xfId="0" applyNumberFormat="1" applyFont="1" applyBorder="1" applyAlignment="1">
      <alignment horizontal="right" vertical="center"/>
    </xf>
    <xf numFmtId="3" fontId="13" fillId="0" borderId="31" xfId="0" applyNumberFormat="1" applyFont="1" applyBorder="1" applyAlignment="1">
      <alignment horizontal="right" vertical="center"/>
    </xf>
    <xf numFmtId="3" fontId="8" fillId="0" borderId="14" xfId="0" applyNumberFormat="1" applyFont="1" applyBorder="1" applyAlignment="1">
      <alignment vertical="center"/>
    </xf>
    <xf numFmtId="3" fontId="8" fillId="0" borderId="11" xfId="0" applyNumberFormat="1" applyFont="1" applyBorder="1" applyAlignment="1">
      <alignment vertical="center"/>
    </xf>
    <xf numFmtId="3" fontId="8" fillId="0" borderId="21" xfId="0" applyNumberFormat="1" applyFont="1" applyBorder="1" applyAlignment="1">
      <alignment horizontal="right" vertic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0" fillId="0" borderId="14" xfId="0" applyBorder="1" applyAlignment="1">
      <alignment/>
    </xf>
    <xf numFmtId="0" fontId="9" fillId="3" borderId="13" xfId="0" applyFont="1" applyFill="1" applyBorder="1" applyAlignment="1">
      <alignment horizontal="right" vertical="center" wrapText="1"/>
    </xf>
    <xf numFmtId="0" fontId="9" fillId="3" borderId="1" xfId="0" applyFont="1" applyFill="1" applyBorder="1" applyAlignment="1">
      <alignment horizontal="right" vertical="center" wrapText="1"/>
    </xf>
    <xf numFmtId="49" fontId="9" fillId="3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right" vertical="center" wrapText="1"/>
    </xf>
    <xf numFmtId="0" fontId="8" fillId="0" borderId="1" xfId="0" applyFont="1" applyBorder="1" applyAlignment="1">
      <alignment horizontal="right" vertical="center"/>
    </xf>
    <xf numFmtId="0" fontId="8" fillId="0" borderId="18" xfId="0" applyFont="1" applyBorder="1" applyAlignment="1">
      <alignment horizontal="right" vertical="center"/>
    </xf>
    <xf numFmtId="0" fontId="5" fillId="0" borderId="11" xfId="0" applyFont="1" applyFill="1" applyBorder="1" applyAlignment="1" applyProtection="1">
      <alignment vertical="top" wrapText="1"/>
      <protection locked="0"/>
    </xf>
    <xf numFmtId="10" fontId="17" fillId="0" borderId="0" xfId="0" applyNumberFormat="1" applyFont="1" applyAlignment="1">
      <alignment/>
    </xf>
    <xf numFmtId="3" fontId="9" fillId="3" borderId="12" xfId="0" applyNumberFormat="1" applyFont="1" applyFill="1" applyBorder="1" applyAlignment="1" applyProtection="1">
      <alignment horizontal="right" vertical="center"/>
      <protection hidden="1"/>
    </xf>
    <xf numFmtId="3" fontId="9" fillId="3" borderId="11" xfId="0" applyNumberFormat="1" applyFont="1" applyFill="1" applyBorder="1" applyAlignment="1" applyProtection="1">
      <alignment horizontal="right" vertical="center"/>
      <protection hidden="1"/>
    </xf>
    <xf numFmtId="3" fontId="8" fillId="0" borderId="12" xfId="0" applyNumberFormat="1" applyFont="1" applyBorder="1" applyAlignment="1">
      <alignment horizontal="right" vertical="center"/>
    </xf>
    <xf numFmtId="0" fontId="11" fillId="0" borderId="32" xfId="0" applyFont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wrapText="1"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9" fillId="2" borderId="12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4" fillId="2" borderId="13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4" fillId="2" borderId="12" xfId="0" applyFont="1" applyFill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4" fillId="2" borderId="33" xfId="0" applyFont="1" applyFill="1" applyBorder="1" applyAlignment="1">
      <alignment horizontal="center" vertical="center"/>
    </xf>
    <xf numFmtId="0" fontId="0" fillId="0" borderId="34" xfId="0" applyFont="1" applyBorder="1" applyAlignment="1">
      <alignment/>
    </xf>
    <xf numFmtId="0" fontId="4" fillId="2" borderId="33" xfId="0" applyFont="1" applyFill="1" applyBorder="1" applyAlignment="1" applyProtection="1">
      <alignment horizontal="center" vertical="center" wrapText="1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92</xdr:row>
      <xdr:rowOff>0</xdr:rowOff>
    </xdr:from>
    <xdr:to>
      <xdr:col>6</xdr:col>
      <xdr:colOff>0</xdr:colOff>
      <xdr:row>93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352925" y="27031950"/>
          <a:ext cx="704850" cy="485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"/>
  <dimension ref="A1:K113"/>
  <sheetViews>
    <sheetView tabSelected="1" workbookViewId="0" topLeftCell="A25">
      <selection activeCell="E30" sqref="E30"/>
    </sheetView>
  </sheetViews>
  <sheetFormatPr defaultColWidth="9.00390625" defaultRowHeight="12.75"/>
  <cols>
    <col min="1" max="1" width="3.875" style="0" customWidth="1"/>
    <col min="2" max="2" width="5.625" style="0" customWidth="1"/>
    <col min="3" max="3" width="27.75390625" style="0" customWidth="1"/>
    <col min="4" max="4" width="10.625" style="0" customWidth="1"/>
    <col min="5" max="8" width="9.25390625" style="0" customWidth="1"/>
    <col min="9" max="9" width="9.75390625" style="0" customWidth="1"/>
  </cols>
  <sheetData>
    <row r="1" spans="4:7" ht="18.75">
      <c r="D1" s="31"/>
      <c r="F1" s="200" t="s">
        <v>94</v>
      </c>
      <c r="G1" s="200"/>
    </row>
    <row r="2" spans="4:7" ht="18.75">
      <c r="D2" s="31"/>
      <c r="F2" s="32"/>
      <c r="G2" s="32"/>
    </row>
    <row r="3" spans="1:8" ht="18.75">
      <c r="A3" s="201" t="s">
        <v>181</v>
      </c>
      <c r="B3" s="201"/>
      <c r="C3" s="201"/>
      <c r="D3" s="201"/>
      <c r="E3" s="201"/>
      <c r="F3" s="201"/>
      <c r="G3" s="201"/>
      <c r="H3" s="201"/>
    </row>
    <row r="4" ht="13.5" thickBot="1"/>
    <row r="5" spans="1:9" ht="13.5" customHeight="1" thickBot="1">
      <c r="A5" s="202" t="s">
        <v>24</v>
      </c>
      <c r="B5" s="204" t="s">
        <v>25</v>
      </c>
      <c r="C5" s="202" t="s">
        <v>26</v>
      </c>
      <c r="D5" s="207" t="s">
        <v>182</v>
      </c>
      <c r="E5" s="196" t="s">
        <v>188</v>
      </c>
      <c r="F5" s="197"/>
      <c r="G5" s="197"/>
      <c r="H5" s="198" t="s">
        <v>186</v>
      </c>
      <c r="I5" s="77"/>
    </row>
    <row r="6" spans="1:9" ht="49.5" customHeight="1" thickBot="1">
      <c r="A6" s="203"/>
      <c r="B6" s="205"/>
      <c r="C6" s="206"/>
      <c r="D6" s="208"/>
      <c r="E6" s="78" t="s">
        <v>183</v>
      </c>
      <c r="F6" s="79" t="s">
        <v>184</v>
      </c>
      <c r="G6" s="80" t="s">
        <v>185</v>
      </c>
      <c r="H6" s="199"/>
      <c r="I6" s="77"/>
    </row>
    <row r="7" spans="1:9" ht="13.5" thickBot="1">
      <c r="A7" s="101">
        <v>1</v>
      </c>
      <c r="B7" s="101">
        <v>2</v>
      </c>
      <c r="C7" s="81">
        <v>3</v>
      </c>
      <c r="D7" s="94">
        <v>4</v>
      </c>
      <c r="E7" s="82">
        <v>5</v>
      </c>
      <c r="F7" s="83">
        <v>6</v>
      </c>
      <c r="G7" s="82">
        <v>7</v>
      </c>
      <c r="H7" s="82">
        <v>8</v>
      </c>
      <c r="I7" s="77"/>
    </row>
    <row r="8" spans="1:9" ht="13.5" thickBot="1">
      <c r="A8" s="181" t="s">
        <v>98</v>
      </c>
      <c r="B8" s="181"/>
      <c r="C8" s="183" t="s">
        <v>175</v>
      </c>
      <c r="D8" s="179">
        <f>SUM(D9)</f>
        <v>0</v>
      </c>
      <c r="E8" s="179">
        <f>SUM(E9)</f>
        <v>0</v>
      </c>
      <c r="F8" s="179">
        <f>SUM(F9)</f>
        <v>0</v>
      </c>
      <c r="G8" s="179">
        <f>SUM(G9)</f>
        <v>0</v>
      </c>
      <c r="H8" s="180">
        <f>SUM(H9)</f>
        <v>0</v>
      </c>
      <c r="I8" s="77"/>
    </row>
    <row r="9" spans="1:9" ht="13.5" thickBot="1">
      <c r="A9" s="182"/>
      <c r="B9" s="184" t="s">
        <v>171</v>
      </c>
      <c r="C9" s="185" t="s">
        <v>27</v>
      </c>
      <c r="D9" s="186"/>
      <c r="E9" s="187"/>
      <c r="F9" s="188">
        <v>0</v>
      </c>
      <c r="G9" s="187"/>
      <c r="H9" s="187"/>
      <c r="I9" s="77"/>
    </row>
    <row r="10" spans="1:10" ht="13.5" thickBot="1">
      <c r="A10" s="20" t="s">
        <v>28</v>
      </c>
      <c r="B10" s="12"/>
      <c r="C10" s="5" t="s">
        <v>29</v>
      </c>
      <c r="D10" s="44">
        <f>SUM(D11)</f>
        <v>1000</v>
      </c>
      <c r="E10" s="43">
        <f>SUM(E11)</f>
        <v>10</v>
      </c>
      <c r="F10" s="84">
        <f>SUM(F11)</f>
        <v>20</v>
      </c>
      <c r="G10" s="43">
        <f>SUM(G11)</f>
        <v>140</v>
      </c>
      <c r="H10" s="43">
        <f>SUM(H11)</f>
        <v>170</v>
      </c>
      <c r="I10" s="77"/>
      <c r="J10" s="190"/>
    </row>
    <row r="11" spans="1:10" ht="13.5" thickBot="1">
      <c r="A11" s="17"/>
      <c r="B11" s="13" t="s">
        <v>30</v>
      </c>
      <c r="C11" s="6" t="s">
        <v>27</v>
      </c>
      <c r="D11" s="95">
        <v>1000</v>
      </c>
      <c r="E11" s="49">
        <v>10</v>
      </c>
      <c r="F11" s="85">
        <v>20</v>
      </c>
      <c r="G11" s="49">
        <v>140</v>
      </c>
      <c r="H11" s="49">
        <f>SUM(E11:G11)</f>
        <v>170</v>
      </c>
      <c r="I11" s="77"/>
      <c r="J11" s="38"/>
    </row>
    <row r="12" spans="1:10" ht="13.5" thickBot="1">
      <c r="A12" s="105">
        <v>600</v>
      </c>
      <c r="B12" s="12"/>
      <c r="C12" s="5" t="s">
        <v>31</v>
      </c>
      <c r="D12" s="44">
        <f>SUM(D13:D15)</f>
        <v>1027200</v>
      </c>
      <c r="E12" s="43">
        <f>SUM(E13:E15)</f>
        <v>85599</v>
      </c>
      <c r="F12" s="84">
        <f>SUM(F13:F15)</f>
        <v>85599</v>
      </c>
      <c r="G12" s="43">
        <f>SUM(G13:G15)</f>
        <v>85599</v>
      </c>
      <c r="H12" s="191">
        <f>SUM(H13:H15)</f>
        <v>256797</v>
      </c>
      <c r="I12" s="77"/>
      <c r="J12" s="38"/>
    </row>
    <row r="13" spans="1:10" ht="12.75">
      <c r="A13" s="111"/>
      <c r="B13" s="110">
        <v>60004</v>
      </c>
      <c r="C13" s="27" t="s">
        <v>113</v>
      </c>
      <c r="D13" s="96"/>
      <c r="E13" s="49"/>
      <c r="F13" s="85"/>
      <c r="G13" s="49"/>
      <c r="H13" s="87">
        <f>SUM(E13:G13)</f>
        <v>0</v>
      </c>
      <c r="I13" s="77"/>
      <c r="J13" s="38"/>
    </row>
    <row r="14" spans="1:10" ht="25.5">
      <c r="A14" s="17"/>
      <c r="B14" s="102">
        <v>60015</v>
      </c>
      <c r="C14" s="7" t="s">
        <v>95</v>
      </c>
      <c r="D14" s="97">
        <v>692200</v>
      </c>
      <c r="E14" s="57">
        <v>57683</v>
      </c>
      <c r="F14" s="57">
        <v>57683</v>
      </c>
      <c r="G14" s="57">
        <v>57683</v>
      </c>
      <c r="H14" s="57">
        <f>SUM(E14:G14)</f>
        <v>173049</v>
      </c>
      <c r="I14" s="77"/>
      <c r="J14" s="38"/>
    </row>
    <row r="15" spans="1:10" ht="13.5" thickBot="1">
      <c r="A15" s="39"/>
      <c r="B15" s="104">
        <v>60016</v>
      </c>
      <c r="C15" s="8" t="s">
        <v>32</v>
      </c>
      <c r="D15" s="98">
        <v>335000</v>
      </c>
      <c r="E15" s="57">
        <v>27916</v>
      </c>
      <c r="F15" s="57">
        <v>27916</v>
      </c>
      <c r="G15" s="49">
        <v>27916</v>
      </c>
      <c r="H15" s="88">
        <f>SUM(E15:G15)</f>
        <v>83748</v>
      </c>
      <c r="I15" s="77"/>
      <c r="J15" s="38"/>
    </row>
    <row r="16" spans="1:10" ht="13.5" thickBot="1">
      <c r="A16" s="107">
        <v>700</v>
      </c>
      <c r="B16" s="12"/>
      <c r="C16" s="5" t="s">
        <v>33</v>
      </c>
      <c r="D16" s="44">
        <f>SUM(D17:D18)</f>
        <v>2777286</v>
      </c>
      <c r="E16" s="43">
        <f>SUM(E17:E18)</f>
        <v>231440</v>
      </c>
      <c r="F16" s="84">
        <f>SUM(F17:F18)</f>
        <v>231440</v>
      </c>
      <c r="G16" s="43">
        <f>SUM(G17:G18)</f>
        <v>231440</v>
      </c>
      <c r="H16" s="192">
        <f>SUM(H17:H18)</f>
        <v>694320</v>
      </c>
      <c r="I16" s="77"/>
      <c r="J16" s="38"/>
    </row>
    <row r="17" spans="1:10" ht="25.5">
      <c r="A17" s="40"/>
      <c r="B17" s="102">
        <v>70005</v>
      </c>
      <c r="C17" s="7" t="s">
        <v>34</v>
      </c>
      <c r="D17" s="97">
        <v>2777286</v>
      </c>
      <c r="E17" s="87">
        <v>231440</v>
      </c>
      <c r="F17" s="87">
        <v>231440</v>
      </c>
      <c r="G17" s="87">
        <v>231440</v>
      </c>
      <c r="H17" s="87">
        <f>SUM(E17:G17)</f>
        <v>694320</v>
      </c>
      <c r="I17" s="77"/>
      <c r="J17" s="38"/>
    </row>
    <row r="18" spans="1:10" ht="13.5" thickBot="1">
      <c r="A18" s="41"/>
      <c r="B18" s="104">
        <v>70095</v>
      </c>
      <c r="C18" s="8" t="s">
        <v>27</v>
      </c>
      <c r="D18" s="99"/>
      <c r="E18" s="49">
        <v>0</v>
      </c>
      <c r="F18" s="85">
        <v>0</v>
      </c>
      <c r="G18" s="49">
        <v>0</v>
      </c>
      <c r="H18" s="53">
        <f>SUM(E18:G18)</f>
        <v>0</v>
      </c>
      <c r="I18" s="77"/>
      <c r="J18" s="38"/>
    </row>
    <row r="19" spans="1:10" ht="13.5" thickBot="1">
      <c r="A19" s="107">
        <v>710</v>
      </c>
      <c r="B19" s="12"/>
      <c r="C19" s="5" t="s">
        <v>35</v>
      </c>
      <c r="D19" s="44">
        <f>SUM(D20:D24)</f>
        <v>302500</v>
      </c>
      <c r="E19" s="44">
        <f>SUM(E20:E24)</f>
        <v>25749</v>
      </c>
      <c r="F19" s="44">
        <f>SUM(F20:F24)</f>
        <v>36749</v>
      </c>
      <c r="G19" s="44">
        <f>SUM(G20:G24)</f>
        <v>24749</v>
      </c>
      <c r="H19" s="43">
        <f>SUM(H20:H24)</f>
        <v>87247</v>
      </c>
      <c r="I19" s="77"/>
      <c r="J19" s="38"/>
    </row>
    <row r="20" spans="1:10" ht="26.25" thickBot="1">
      <c r="A20" s="124"/>
      <c r="B20" s="26">
        <v>71004</v>
      </c>
      <c r="C20" s="27" t="s">
        <v>103</v>
      </c>
      <c r="D20" s="96"/>
      <c r="E20" s="86"/>
      <c r="F20" s="93"/>
      <c r="G20" s="86"/>
      <c r="H20" s="86"/>
      <c r="I20" s="77"/>
      <c r="J20" s="38"/>
    </row>
    <row r="21" spans="1:10" ht="12.75">
      <c r="A21" s="40"/>
      <c r="B21" s="102">
        <v>71013</v>
      </c>
      <c r="C21" s="7" t="s">
        <v>36</v>
      </c>
      <c r="D21" s="97">
        <v>85000</v>
      </c>
      <c r="E21" s="49">
        <v>8083</v>
      </c>
      <c r="F21" s="85">
        <v>7083</v>
      </c>
      <c r="G21" s="49">
        <v>7083</v>
      </c>
      <c r="H21" s="53">
        <f>SUM(E21:G21)</f>
        <v>22249</v>
      </c>
      <c r="I21" s="77"/>
      <c r="J21" s="38"/>
    </row>
    <row r="22" spans="1:10" ht="25.5">
      <c r="A22" s="17"/>
      <c r="B22" s="103">
        <v>71014</v>
      </c>
      <c r="C22" s="9" t="s">
        <v>37</v>
      </c>
      <c r="D22" s="100">
        <v>20000</v>
      </c>
      <c r="E22" s="57">
        <v>1666</v>
      </c>
      <c r="F22" s="57">
        <v>1666</v>
      </c>
      <c r="G22" s="57">
        <v>1666</v>
      </c>
      <c r="H22" s="57">
        <f>SUM(E22:G22)</f>
        <v>4998</v>
      </c>
      <c r="I22" s="77"/>
      <c r="J22" s="38"/>
    </row>
    <row r="23" spans="1:10" ht="13.5" thickBot="1">
      <c r="A23" s="39"/>
      <c r="B23" s="15">
        <v>71015</v>
      </c>
      <c r="C23" s="9" t="s">
        <v>38</v>
      </c>
      <c r="D23" s="100">
        <v>192000</v>
      </c>
      <c r="E23" s="57">
        <v>16000</v>
      </c>
      <c r="F23" s="123">
        <v>28000</v>
      </c>
      <c r="G23" s="57">
        <v>16000</v>
      </c>
      <c r="H23" s="57">
        <f>SUM(E23:G23)</f>
        <v>60000</v>
      </c>
      <c r="I23" s="121"/>
      <c r="J23" s="38"/>
    </row>
    <row r="24" spans="1:10" ht="13.5" thickBot="1">
      <c r="A24" s="17"/>
      <c r="B24" s="122">
        <v>71035</v>
      </c>
      <c r="C24" s="6" t="s">
        <v>168</v>
      </c>
      <c r="D24" s="95">
        <v>5500</v>
      </c>
      <c r="E24" s="49"/>
      <c r="F24" s="85"/>
      <c r="G24" s="49"/>
      <c r="H24" s="57">
        <f>SUM(E24:G24)</f>
        <v>0</v>
      </c>
      <c r="I24" s="121"/>
      <c r="J24" s="38"/>
    </row>
    <row r="25" spans="1:10" ht="13.5" thickBot="1">
      <c r="A25" s="107">
        <v>750</v>
      </c>
      <c r="B25" s="12"/>
      <c r="C25" s="5" t="s">
        <v>39</v>
      </c>
      <c r="D25" s="44">
        <f>SUM(D26:D30)</f>
        <v>2127365</v>
      </c>
      <c r="E25" s="44">
        <f>SUM(E26:E30)</f>
        <v>175196</v>
      </c>
      <c r="F25" s="44">
        <f>SUM(F26:F30)</f>
        <v>177279</v>
      </c>
      <c r="G25" s="44">
        <f>SUM(G26:G30)</f>
        <v>177279</v>
      </c>
      <c r="H25" s="43">
        <f>SUM(H26:H30)</f>
        <v>529754</v>
      </c>
      <c r="I25" s="77"/>
      <c r="J25" s="38"/>
    </row>
    <row r="26" spans="1:10" ht="12.75">
      <c r="A26" s="40"/>
      <c r="B26" s="102">
        <v>75011</v>
      </c>
      <c r="C26" s="7" t="s">
        <v>40</v>
      </c>
      <c r="D26" s="97">
        <v>676100</v>
      </c>
      <c r="E26" s="49">
        <v>56341</v>
      </c>
      <c r="F26" s="85">
        <v>56341</v>
      </c>
      <c r="G26" s="49">
        <v>56341</v>
      </c>
      <c r="H26" s="49">
        <f>SUM(E26:G26)</f>
        <v>169023</v>
      </c>
      <c r="I26" s="77"/>
      <c r="J26" s="38"/>
    </row>
    <row r="27" spans="1:10" ht="12.75">
      <c r="A27" s="17"/>
      <c r="B27" s="103">
        <v>75020</v>
      </c>
      <c r="C27" s="9" t="s">
        <v>41</v>
      </c>
      <c r="D27" s="100">
        <v>1000000</v>
      </c>
      <c r="E27" s="57">
        <v>83333</v>
      </c>
      <c r="F27" s="57">
        <v>83333</v>
      </c>
      <c r="G27" s="57">
        <v>83333</v>
      </c>
      <c r="H27" s="57">
        <f>SUM(E27:G27)</f>
        <v>249999</v>
      </c>
      <c r="I27" s="77"/>
      <c r="J27" s="38"/>
    </row>
    <row r="28" spans="1:10" ht="25.5">
      <c r="A28" s="17"/>
      <c r="B28" s="103">
        <v>75023</v>
      </c>
      <c r="C28" s="9" t="s">
        <v>75</v>
      </c>
      <c r="D28" s="100">
        <v>258000</v>
      </c>
      <c r="E28" s="57">
        <v>21500</v>
      </c>
      <c r="F28" s="57">
        <v>21500</v>
      </c>
      <c r="G28" s="57">
        <v>21500</v>
      </c>
      <c r="H28" s="57">
        <f>SUM(E28:G28)</f>
        <v>64500</v>
      </c>
      <c r="I28" s="77"/>
      <c r="J28" s="38"/>
    </row>
    <row r="29" spans="1:10" ht="13.5" thickBot="1">
      <c r="A29" s="39"/>
      <c r="B29" s="15">
        <v>75045</v>
      </c>
      <c r="C29" s="9" t="s">
        <v>42</v>
      </c>
      <c r="D29" s="100">
        <v>25000</v>
      </c>
      <c r="E29" s="57"/>
      <c r="F29" s="123">
        <v>2083</v>
      </c>
      <c r="G29" s="57">
        <v>2083</v>
      </c>
      <c r="H29" s="57">
        <f>SUM(E29:G29)</f>
        <v>4166</v>
      </c>
      <c r="I29" s="77"/>
      <c r="J29" s="38"/>
    </row>
    <row r="30" spans="1:10" ht="26.25" thickBot="1">
      <c r="A30" s="39"/>
      <c r="B30" s="122">
        <v>75075</v>
      </c>
      <c r="C30" s="6" t="s">
        <v>155</v>
      </c>
      <c r="D30" s="95">
        <v>168265</v>
      </c>
      <c r="E30" s="50">
        <v>14022</v>
      </c>
      <c r="F30" s="85">
        <v>14022</v>
      </c>
      <c r="G30" s="50">
        <v>14022</v>
      </c>
      <c r="H30" s="57">
        <f>SUM(E30:G30)</f>
        <v>42066</v>
      </c>
      <c r="I30" s="77"/>
      <c r="J30" s="38"/>
    </row>
    <row r="31" spans="1:10" ht="39" thickBot="1">
      <c r="A31" s="106">
        <v>751</v>
      </c>
      <c r="B31" s="12"/>
      <c r="C31" s="5" t="s">
        <v>43</v>
      </c>
      <c r="D31" s="44">
        <f>SUM(D32:D33)</f>
        <v>7882</v>
      </c>
      <c r="E31" s="44">
        <f>SUM(E32:E33)</f>
        <v>656</v>
      </c>
      <c r="F31" s="44">
        <f>SUM(F32:F33)</f>
        <v>656</v>
      </c>
      <c r="G31" s="44">
        <f>SUM(G32:G33)</f>
        <v>656</v>
      </c>
      <c r="H31" s="43">
        <f>SUM(H32:H33)</f>
        <v>1968</v>
      </c>
      <c r="I31" s="77"/>
      <c r="J31" s="38"/>
    </row>
    <row r="32" spans="1:10" ht="39.75" customHeight="1" thickBot="1">
      <c r="A32" s="14"/>
      <c r="B32" s="14">
        <v>75101</v>
      </c>
      <c r="C32" s="7" t="s">
        <v>76</v>
      </c>
      <c r="D32" s="97">
        <v>7882</v>
      </c>
      <c r="E32" s="87">
        <v>656</v>
      </c>
      <c r="F32" s="172">
        <v>656</v>
      </c>
      <c r="G32" s="87">
        <v>656</v>
      </c>
      <c r="H32" s="87">
        <f>SUM(E32:G32)</f>
        <v>1968</v>
      </c>
      <c r="I32" s="77"/>
      <c r="J32" s="38"/>
    </row>
    <row r="33" spans="1:10" ht="66.75" customHeight="1" thickBot="1">
      <c r="A33" s="17"/>
      <c r="B33" s="21" t="s">
        <v>169</v>
      </c>
      <c r="C33" s="9" t="s">
        <v>170</v>
      </c>
      <c r="D33" s="95"/>
      <c r="E33" s="140"/>
      <c r="F33" s="85"/>
      <c r="G33" s="50"/>
      <c r="H33" s="87">
        <f>SUM(E33:G33)</f>
        <v>0</v>
      </c>
      <c r="I33" s="77"/>
      <c r="J33" s="38"/>
    </row>
    <row r="34" spans="1:10" ht="26.25" thickBot="1">
      <c r="A34" s="105">
        <v>754</v>
      </c>
      <c r="B34" s="12"/>
      <c r="C34" s="5" t="s">
        <v>44</v>
      </c>
      <c r="D34" s="44">
        <f>SUM(D35:D37)</f>
        <v>4105000</v>
      </c>
      <c r="E34" s="44">
        <f>SUM(E35:E37)</f>
        <v>342000</v>
      </c>
      <c r="F34" s="44">
        <f>SUM(F35:F37)</f>
        <v>342000</v>
      </c>
      <c r="G34" s="44">
        <f>SUM(G35:G37)</f>
        <v>342000</v>
      </c>
      <c r="H34" s="43">
        <f>SUM(H35:H37)</f>
        <v>1026000</v>
      </c>
      <c r="I34" s="77"/>
      <c r="J34" s="38"/>
    </row>
    <row r="35" spans="1:10" ht="25.5">
      <c r="A35" s="40"/>
      <c r="B35" s="102">
        <v>75411</v>
      </c>
      <c r="C35" s="7" t="s">
        <v>45</v>
      </c>
      <c r="D35" s="97">
        <v>3955000</v>
      </c>
      <c r="E35" s="87">
        <v>329500</v>
      </c>
      <c r="F35" s="87">
        <v>329500</v>
      </c>
      <c r="G35" s="87">
        <v>329500</v>
      </c>
      <c r="H35" s="87">
        <f>SUM(E35:G35)</f>
        <v>988500</v>
      </c>
      <c r="I35" s="121"/>
      <c r="J35" s="38"/>
    </row>
    <row r="36" spans="1:10" ht="13.5" thickBot="1">
      <c r="A36" s="39"/>
      <c r="B36" s="15">
        <v>75416</v>
      </c>
      <c r="C36" s="9" t="s">
        <v>46</v>
      </c>
      <c r="D36" s="100">
        <v>150000</v>
      </c>
      <c r="E36" s="57">
        <v>12500</v>
      </c>
      <c r="F36" s="123">
        <v>12500</v>
      </c>
      <c r="G36" s="57">
        <v>12500</v>
      </c>
      <c r="H36" s="57">
        <f>SUM(E36:G36)</f>
        <v>37500</v>
      </c>
      <c r="I36" s="77"/>
      <c r="J36" s="38"/>
    </row>
    <row r="37" spans="1:10" ht="13.5" thickBot="1">
      <c r="A37" s="17"/>
      <c r="B37" s="122">
        <v>75495</v>
      </c>
      <c r="C37" s="6" t="s">
        <v>27</v>
      </c>
      <c r="D37" s="95"/>
      <c r="E37" s="49"/>
      <c r="F37" s="85"/>
      <c r="G37" s="49"/>
      <c r="H37" s="57">
        <f>SUM(E37:G37)</f>
        <v>0</v>
      </c>
      <c r="I37" s="77"/>
      <c r="J37" s="38"/>
    </row>
    <row r="38" spans="1:10" ht="64.5" thickBot="1">
      <c r="A38" s="107">
        <v>756</v>
      </c>
      <c r="B38" s="12"/>
      <c r="C38" s="5" t="s">
        <v>89</v>
      </c>
      <c r="D38" s="44">
        <f>SUM(D39:D45)</f>
        <v>60341728</v>
      </c>
      <c r="E38" s="43">
        <f>SUM(E39:E45)</f>
        <v>5028477.333333334</v>
      </c>
      <c r="F38" s="84">
        <f>SUM(F39:F45)</f>
        <v>5028477.333333334</v>
      </c>
      <c r="G38" s="43">
        <f>SUM(G39:G45)</f>
        <v>5028477.333333334</v>
      </c>
      <c r="H38" s="43">
        <f>SUM(H39:H45)</f>
        <v>15085432</v>
      </c>
      <c r="I38" s="77"/>
      <c r="J38" s="38"/>
    </row>
    <row r="39" spans="1:10" ht="25.5">
      <c r="A39" s="40"/>
      <c r="B39" s="102">
        <v>75601</v>
      </c>
      <c r="C39" s="7" t="s">
        <v>47</v>
      </c>
      <c r="D39" s="97">
        <v>285000</v>
      </c>
      <c r="E39" s="193">
        <f>D39/12</f>
        <v>23750</v>
      </c>
      <c r="F39" s="193">
        <f>D39/12</f>
        <v>23750</v>
      </c>
      <c r="G39" s="193">
        <f>D39/12</f>
        <v>23750</v>
      </c>
      <c r="H39" s="87">
        <f>SUM(E39:G39)</f>
        <v>71250</v>
      </c>
      <c r="I39" s="77"/>
      <c r="J39" s="38"/>
    </row>
    <row r="40" spans="1:10" ht="77.25" thickBot="1">
      <c r="A40" s="39"/>
      <c r="B40" s="109">
        <v>75615</v>
      </c>
      <c r="C40" s="29" t="s">
        <v>100</v>
      </c>
      <c r="D40" s="98">
        <v>13982456</v>
      </c>
      <c r="E40" s="57">
        <f aca="true" t="shared" si="0" ref="E40:E45">D40/12</f>
        <v>1165204.6666666667</v>
      </c>
      <c r="F40" s="57">
        <f aca="true" t="shared" si="1" ref="F40:F45">D40/12</f>
        <v>1165204.6666666667</v>
      </c>
      <c r="G40" s="57">
        <f aca="true" t="shared" si="2" ref="G40:G45">D40/12</f>
        <v>1165204.6666666667</v>
      </c>
      <c r="H40" s="53">
        <f aca="true" t="shared" si="3" ref="H40:H45">SUM(E40:G40)</f>
        <v>3495614</v>
      </c>
      <c r="I40" s="77"/>
      <c r="J40" s="38"/>
    </row>
    <row r="41" spans="1:10" ht="76.5">
      <c r="A41" s="117"/>
      <c r="B41" s="110">
        <v>75616</v>
      </c>
      <c r="C41" s="27" t="s">
        <v>153</v>
      </c>
      <c r="D41" s="96">
        <v>6617333</v>
      </c>
      <c r="E41" s="49">
        <f t="shared" si="0"/>
        <v>551444.4166666666</v>
      </c>
      <c r="F41" s="49">
        <f t="shared" si="1"/>
        <v>551444.4166666666</v>
      </c>
      <c r="G41" s="49">
        <f t="shared" si="2"/>
        <v>551444.4166666666</v>
      </c>
      <c r="H41" s="49">
        <f t="shared" si="3"/>
        <v>1654333.25</v>
      </c>
      <c r="I41" s="77"/>
      <c r="J41" s="38"/>
    </row>
    <row r="42" spans="1:10" ht="51">
      <c r="A42" s="17"/>
      <c r="B42" s="103">
        <v>75618</v>
      </c>
      <c r="C42" s="9" t="s">
        <v>83</v>
      </c>
      <c r="D42" s="100">
        <v>1900000</v>
      </c>
      <c r="E42" s="57">
        <f t="shared" si="0"/>
        <v>158333.33333333334</v>
      </c>
      <c r="F42" s="57">
        <f t="shared" si="1"/>
        <v>158333.33333333334</v>
      </c>
      <c r="G42" s="57">
        <f t="shared" si="2"/>
        <v>158333.33333333334</v>
      </c>
      <c r="H42" s="57">
        <f t="shared" si="3"/>
        <v>475000</v>
      </c>
      <c r="I42" s="77"/>
      <c r="J42" s="38"/>
    </row>
    <row r="43" spans="1:10" ht="12.75">
      <c r="A43" s="17"/>
      <c r="B43" s="103">
        <v>75619</v>
      </c>
      <c r="C43" s="9" t="s">
        <v>48</v>
      </c>
      <c r="D43" s="100">
        <v>230000</v>
      </c>
      <c r="E43" s="49">
        <f t="shared" si="0"/>
        <v>19166.666666666668</v>
      </c>
      <c r="F43" s="49">
        <f t="shared" si="1"/>
        <v>19166.666666666668</v>
      </c>
      <c r="G43" s="49">
        <f t="shared" si="2"/>
        <v>19166.666666666668</v>
      </c>
      <c r="H43" s="49">
        <f t="shared" si="3"/>
        <v>57500</v>
      </c>
      <c r="I43" s="77"/>
      <c r="J43" s="38"/>
    </row>
    <row r="44" spans="1:10" ht="38.25">
      <c r="A44" s="17"/>
      <c r="B44" s="103">
        <v>75621</v>
      </c>
      <c r="C44" s="9" t="s">
        <v>49</v>
      </c>
      <c r="D44" s="100">
        <v>29179743</v>
      </c>
      <c r="E44" s="57">
        <f t="shared" si="0"/>
        <v>2431645.25</v>
      </c>
      <c r="F44" s="57">
        <f t="shared" si="1"/>
        <v>2431645.25</v>
      </c>
      <c r="G44" s="57">
        <f t="shared" si="2"/>
        <v>2431645.25</v>
      </c>
      <c r="H44" s="57">
        <f t="shared" si="3"/>
        <v>7294935.75</v>
      </c>
      <c r="I44" s="77"/>
      <c r="J44" s="38"/>
    </row>
    <row r="45" spans="1:10" ht="39" thickBot="1">
      <c r="A45" s="39"/>
      <c r="B45" s="104">
        <v>75622</v>
      </c>
      <c r="C45" s="8" t="s">
        <v>50</v>
      </c>
      <c r="D45" s="99">
        <v>8147196</v>
      </c>
      <c r="E45" s="53">
        <f t="shared" si="0"/>
        <v>678933</v>
      </c>
      <c r="F45" s="53">
        <f t="shared" si="1"/>
        <v>678933</v>
      </c>
      <c r="G45" s="53">
        <f t="shared" si="2"/>
        <v>678933</v>
      </c>
      <c r="H45" s="49">
        <f t="shared" si="3"/>
        <v>2036799</v>
      </c>
      <c r="I45" s="77"/>
      <c r="J45" s="38"/>
    </row>
    <row r="46" spans="1:10" ht="13.5" thickBot="1">
      <c r="A46" s="107">
        <v>758</v>
      </c>
      <c r="B46" s="12"/>
      <c r="C46" s="5" t="s">
        <v>51</v>
      </c>
      <c r="D46" s="44">
        <f>SUM(D47:D52)</f>
        <v>70674398</v>
      </c>
      <c r="E46" s="43">
        <f>SUM(E47:E52)</f>
        <v>5889533.166666667</v>
      </c>
      <c r="F46" s="84">
        <f>SUM(F47:F52)</f>
        <v>5889533.166666667</v>
      </c>
      <c r="G46" s="43">
        <f>SUM(G47:G52)</f>
        <v>5889533.166666667</v>
      </c>
      <c r="H46" s="43">
        <f>SUM(H47:H52)</f>
        <v>17668599.5</v>
      </c>
      <c r="I46" s="77"/>
      <c r="J46" s="38"/>
    </row>
    <row r="47" spans="1:10" ht="38.25">
      <c r="A47" s="40"/>
      <c r="B47" s="102">
        <v>75801</v>
      </c>
      <c r="C47" s="7" t="s">
        <v>77</v>
      </c>
      <c r="D47" s="97">
        <v>60970650</v>
      </c>
      <c r="E47" s="87">
        <f aca="true" t="shared" si="4" ref="E47:E52">D47/12</f>
        <v>5080887.5</v>
      </c>
      <c r="F47" s="87">
        <f aca="true" t="shared" si="5" ref="F47:F52">D47/12</f>
        <v>5080887.5</v>
      </c>
      <c r="G47" s="87">
        <f aca="true" t="shared" si="6" ref="G47:G52">D47/12</f>
        <v>5080887.5</v>
      </c>
      <c r="H47" s="87">
        <f>SUM(E47:G47)</f>
        <v>15242662.5</v>
      </c>
      <c r="I47" s="77"/>
      <c r="J47" s="38"/>
    </row>
    <row r="48" spans="1:10" ht="25.5">
      <c r="A48" s="17"/>
      <c r="B48" s="102">
        <v>75802</v>
      </c>
      <c r="C48" s="7" t="s">
        <v>176</v>
      </c>
      <c r="D48" s="97"/>
      <c r="E48" s="49">
        <f t="shared" si="4"/>
        <v>0</v>
      </c>
      <c r="F48" s="49">
        <f t="shared" si="5"/>
        <v>0</v>
      </c>
      <c r="G48" s="49">
        <f t="shared" si="6"/>
        <v>0</v>
      </c>
      <c r="H48" s="49"/>
      <c r="I48" s="77"/>
      <c r="J48" s="38"/>
    </row>
    <row r="49" spans="1:10" ht="25.5">
      <c r="A49" s="17"/>
      <c r="B49" s="103">
        <v>75803</v>
      </c>
      <c r="C49" s="9" t="s">
        <v>82</v>
      </c>
      <c r="D49" s="100">
        <v>522503</v>
      </c>
      <c r="E49" s="57">
        <f t="shared" si="4"/>
        <v>43541.916666666664</v>
      </c>
      <c r="F49" s="57">
        <f t="shared" si="5"/>
        <v>43541.916666666664</v>
      </c>
      <c r="G49" s="57">
        <f t="shared" si="6"/>
        <v>43541.916666666664</v>
      </c>
      <c r="H49" s="57">
        <f>SUM(E49:G49)</f>
        <v>130625.75</v>
      </c>
      <c r="I49" s="77"/>
      <c r="J49" s="38"/>
    </row>
    <row r="50" spans="1:10" ht="25.5">
      <c r="A50" s="16"/>
      <c r="B50" s="103">
        <v>75807</v>
      </c>
      <c r="C50" s="9" t="s">
        <v>91</v>
      </c>
      <c r="D50" s="100">
        <v>3686983</v>
      </c>
      <c r="E50" s="49">
        <f t="shared" si="4"/>
        <v>307248.5833333333</v>
      </c>
      <c r="F50" s="49">
        <f t="shared" si="5"/>
        <v>307248.5833333333</v>
      </c>
      <c r="G50" s="49">
        <f t="shared" si="6"/>
        <v>307248.5833333333</v>
      </c>
      <c r="H50" s="49">
        <f>SUM(E50:G50)</f>
        <v>921745.75</v>
      </c>
      <c r="I50" s="77"/>
      <c r="J50" s="38"/>
    </row>
    <row r="51" spans="1:10" ht="25.5">
      <c r="A51" s="16"/>
      <c r="B51" s="103">
        <v>75831</v>
      </c>
      <c r="C51" s="9" t="s">
        <v>97</v>
      </c>
      <c r="D51" s="100">
        <v>2587077</v>
      </c>
      <c r="E51" s="57">
        <f t="shared" si="4"/>
        <v>215589.75</v>
      </c>
      <c r="F51" s="57">
        <f t="shared" si="5"/>
        <v>215589.75</v>
      </c>
      <c r="G51" s="57">
        <f t="shared" si="6"/>
        <v>215589.75</v>
      </c>
      <c r="H51" s="57">
        <f>SUM(E51:G51)</f>
        <v>646769.25</v>
      </c>
      <c r="I51" s="77"/>
      <c r="J51" s="38"/>
    </row>
    <row r="52" spans="1:10" ht="26.25" thickBot="1">
      <c r="A52" s="41"/>
      <c r="B52" s="104">
        <v>75832</v>
      </c>
      <c r="C52" s="8" t="s">
        <v>92</v>
      </c>
      <c r="D52" s="99">
        <v>2907185</v>
      </c>
      <c r="E52" s="53">
        <f t="shared" si="4"/>
        <v>242265.41666666666</v>
      </c>
      <c r="F52" s="53">
        <f t="shared" si="5"/>
        <v>242265.41666666666</v>
      </c>
      <c r="G52" s="53">
        <f t="shared" si="6"/>
        <v>242265.41666666666</v>
      </c>
      <c r="H52" s="49">
        <f>SUM(E52:G52)</f>
        <v>726796.25</v>
      </c>
      <c r="I52" s="77"/>
      <c r="J52" s="38"/>
    </row>
    <row r="53" spans="1:10" ht="13.5" thickBot="1">
      <c r="A53" s="107">
        <v>801</v>
      </c>
      <c r="B53" s="12"/>
      <c r="C53" s="5" t="s">
        <v>52</v>
      </c>
      <c r="D53" s="44">
        <f>SUM(D54:D62)</f>
        <v>183038</v>
      </c>
      <c r="E53" s="43">
        <f>SUM(E54:E62)</f>
        <v>15253.166666666666</v>
      </c>
      <c r="F53" s="43">
        <f>SUM(F54:F62)</f>
        <v>15253.166666666666</v>
      </c>
      <c r="G53" s="43">
        <f>SUM(G54:G62)</f>
        <v>15253.166666666666</v>
      </c>
      <c r="H53" s="43">
        <f>SUM(H54:H62)</f>
        <v>45759.5</v>
      </c>
      <c r="I53" s="77"/>
      <c r="J53" s="38"/>
    </row>
    <row r="54" spans="1:10" ht="12.75">
      <c r="A54" s="40"/>
      <c r="B54" s="102">
        <v>80101</v>
      </c>
      <c r="C54" s="7" t="s">
        <v>53</v>
      </c>
      <c r="D54" s="97">
        <v>34797</v>
      </c>
      <c r="E54" s="141">
        <f>D54/12</f>
        <v>2899.75</v>
      </c>
      <c r="F54" s="85">
        <f>D54/12</f>
        <v>2899.75</v>
      </c>
      <c r="G54" s="49">
        <f>D54/12</f>
        <v>2899.75</v>
      </c>
      <c r="H54" s="49">
        <f>SUM(E54:G54)</f>
        <v>8699.25</v>
      </c>
      <c r="I54" s="77"/>
      <c r="J54" s="38"/>
    </row>
    <row r="55" spans="1:10" ht="12.75">
      <c r="A55" s="17"/>
      <c r="B55" s="102">
        <v>80102</v>
      </c>
      <c r="C55" s="7" t="s">
        <v>149</v>
      </c>
      <c r="D55" s="97">
        <v>1500</v>
      </c>
      <c r="E55" s="142">
        <f aca="true" t="shared" si="7" ref="E55:E62">D55/12</f>
        <v>125</v>
      </c>
      <c r="F55" s="123">
        <f aca="true" t="shared" si="8" ref="F55:F62">D55/12</f>
        <v>125</v>
      </c>
      <c r="G55" s="57">
        <f aca="true" t="shared" si="9" ref="G55:G62">D55/12</f>
        <v>125</v>
      </c>
      <c r="H55" s="57">
        <f aca="true" t="shared" si="10" ref="H55:H62">SUM(E55:G55)</f>
        <v>375</v>
      </c>
      <c r="I55" s="77"/>
      <c r="J55" s="38"/>
    </row>
    <row r="56" spans="1:10" ht="12.75">
      <c r="A56" s="17"/>
      <c r="B56" s="102">
        <v>80104</v>
      </c>
      <c r="C56" s="7" t="s">
        <v>6</v>
      </c>
      <c r="D56" s="97"/>
      <c r="E56" s="143">
        <f t="shared" si="7"/>
        <v>0</v>
      </c>
      <c r="F56" s="85">
        <f t="shared" si="8"/>
        <v>0</v>
      </c>
      <c r="G56" s="49">
        <f t="shared" si="9"/>
        <v>0</v>
      </c>
      <c r="H56" s="49">
        <f t="shared" si="10"/>
        <v>0</v>
      </c>
      <c r="I56" s="77"/>
      <c r="J56" s="38"/>
    </row>
    <row r="57" spans="1:10" ht="12.75">
      <c r="A57" s="17"/>
      <c r="B57" s="103">
        <v>80110</v>
      </c>
      <c r="C57" s="9" t="s">
        <v>54</v>
      </c>
      <c r="D57" s="100">
        <v>26471</v>
      </c>
      <c r="E57" s="142">
        <f t="shared" si="7"/>
        <v>2205.9166666666665</v>
      </c>
      <c r="F57" s="123">
        <f t="shared" si="8"/>
        <v>2205.9166666666665</v>
      </c>
      <c r="G57" s="57">
        <f t="shared" si="9"/>
        <v>2205.9166666666665</v>
      </c>
      <c r="H57" s="57">
        <f t="shared" si="10"/>
        <v>6617.75</v>
      </c>
      <c r="I57" s="77"/>
      <c r="J57" s="38"/>
    </row>
    <row r="58" spans="1:10" ht="12.75">
      <c r="A58" s="17"/>
      <c r="B58" s="103">
        <v>80120</v>
      </c>
      <c r="C58" s="9" t="s">
        <v>55</v>
      </c>
      <c r="D58" s="97">
        <v>47562</v>
      </c>
      <c r="E58" s="143">
        <f t="shared" si="7"/>
        <v>3963.5</v>
      </c>
      <c r="F58" s="85">
        <f t="shared" si="8"/>
        <v>3963.5</v>
      </c>
      <c r="G58" s="49">
        <f t="shared" si="9"/>
        <v>3963.5</v>
      </c>
      <c r="H58" s="49">
        <f t="shared" si="10"/>
        <v>11890.5</v>
      </c>
      <c r="I58" s="77"/>
      <c r="J58" s="38"/>
    </row>
    <row r="59" spans="1:10" ht="12.75">
      <c r="A59" s="16"/>
      <c r="B59" s="103">
        <v>80123</v>
      </c>
      <c r="C59" s="9" t="s">
        <v>88</v>
      </c>
      <c r="D59" s="100"/>
      <c r="E59" s="142">
        <f t="shared" si="7"/>
        <v>0</v>
      </c>
      <c r="F59" s="123">
        <f t="shared" si="8"/>
        <v>0</v>
      </c>
      <c r="G59" s="57">
        <f t="shared" si="9"/>
        <v>0</v>
      </c>
      <c r="H59" s="57">
        <f t="shared" si="10"/>
        <v>0</v>
      </c>
      <c r="I59" s="77"/>
      <c r="J59" s="38"/>
    </row>
    <row r="60" spans="1:10" ht="12.75">
      <c r="A60" s="17"/>
      <c r="B60" s="103">
        <v>80130</v>
      </c>
      <c r="C60" s="9" t="s">
        <v>84</v>
      </c>
      <c r="D60" s="100">
        <v>53040</v>
      </c>
      <c r="E60" s="143">
        <f t="shared" si="7"/>
        <v>4420</v>
      </c>
      <c r="F60" s="85">
        <f t="shared" si="8"/>
        <v>4420</v>
      </c>
      <c r="G60" s="49">
        <f t="shared" si="9"/>
        <v>4420</v>
      </c>
      <c r="H60" s="49">
        <f t="shared" si="10"/>
        <v>13260</v>
      </c>
      <c r="I60" s="77"/>
      <c r="J60" s="38"/>
    </row>
    <row r="61" spans="1:10" ht="38.25">
      <c r="A61" s="17"/>
      <c r="B61" s="103">
        <v>80140</v>
      </c>
      <c r="C61" s="9" t="s">
        <v>78</v>
      </c>
      <c r="D61" s="100">
        <v>16826</v>
      </c>
      <c r="E61" s="142">
        <f t="shared" si="7"/>
        <v>1402.1666666666667</v>
      </c>
      <c r="F61" s="123">
        <f t="shared" si="8"/>
        <v>1402.1666666666667</v>
      </c>
      <c r="G61" s="57">
        <f t="shared" si="9"/>
        <v>1402.1666666666667</v>
      </c>
      <c r="H61" s="57">
        <f t="shared" si="10"/>
        <v>4206.5</v>
      </c>
      <c r="I61" s="77"/>
      <c r="J61" s="38"/>
    </row>
    <row r="62" spans="1:10" ht="13.5" thickBot="1">
      <c r="A62" s="39"/>
      <c r="B62" s="104">
        <v>80195</v>
      </c>
      <c r="C62" s="8" t="s">
        <v>27</v>
      </c>
      <c r="D62" s="99">
        <v>2842</v>
      </c>
      <c r="E62" s="143">
        <f t="shared" si="7"/>
        <v>236.83333333333334</v>
      </c>
      <c r="F62" s="85">
        <f t="shared" si="8"/>
        <v>236.83333333333334</v>
      </c>
      <c r="G62" s="49">
        <f t="shared" si="9"/>
        <v>236.83333333333334</v>
      </c>
      <c r="H62" s="49">
        <f t="shared" si="10"/>
        <v>710.5</v>
      </c>
      <c r="I62" s="77"/>
      <c r="J62" s="38"/>
    </row>
    <row r="63" spans="1:10" ht="13.5" thickBot="1">
      <c r="A63" s="108">
        <v>803</v>
      </c>
      <c r="B63" s="12"/>
      <c r="C63" s="5" t="s">
        <v>105</v>
      </c>
      <c r="D63" s="63">
        <f>SUM(D64)</f>
        <v>32291</v>
      </c>
      <c r="E63" s="62">
        <f>SUM(E64)</f>
        <v>2690</v>
      </c>
      <c r="F63" s="89">
        <f>SUM(F64)</f>
        <v>1690</v>
      </c>
      <c r="G63" s="62">
        <f>SUM(G64)</f>
        <v>2690</v>
      </c>
      <c r="H63" s="62">
        <f>SUM(H64)</f>
        <v>7070</v>
      </c>
      <c r="I63" s="77"/>
      <c r="J63" s="38"/>
    </row>
    <row r="64" spans="1:10" ht="13.5" thickBot="1">
      <c r="A64" s="16"/>
      <c r="B64" s="17">
        <v>80309</v>
      </c>
      <c r="C64" s="6" t="s">
        <v>104</v>
      </c>
      <c r="D64" s="95">
        <v>32291</v>
      </c>
      <c r="E64" s="49">
        <v>2690</v>
      </c>
      <c r="F64" s="85">
        <v>1690</v>
      </c>
      <c r="G64" s="49">
        <v>2690</v>
      </c>
      <c r="H64" s="49">
        <f>SUM(E64:G64)</f>
        <v>7070</v>
      </c>
      <c r="I64" s="77"/>
      <c r="J64" s="38"/>
    </row>
    <row r="65" spans="1:10" ht="13.5" thickBot="1">
      <c r="A65" s="12">
        <v>851</v>
      </c>
      <c r="B65" s="12"/>
      <c r="C65" s="5" t="s">
        <v>56</v>
      </c>
      <c r="D65" s="44">
        <f>SUM(D66)</f>
        <v>34000</v>
      </c>
      <c r="E65" s="43">
        <f>SUM(E66)</f>
        <v>2833</v>
      </c>
      <c r="F65" s="84">
        <f>SUM(F66)</f>
        <v>2833</v>
      </c>
      <c r="G65" s="43">
        <f>SUM(G66)</f>
        <v>2833</v>
      </c>
      <c r="H65" s="43">
        <f>SUM(H66)</f>
        <v>8499</v>
      </c>
      <c r="I65" s="77"/>
      <c r="J65" s="38"/>
    </row>
    <row r="66" spans="1:10" ht="51.75" thickBot="1">
      <c r="A66" s="17"/>
      <c r="B66" s="17">
        <v>85156</v>
      </c>
      <c r="C66" s="6" t="s">
        <v>85</v>
      </c>
      <c r="D66" s="95">
        <v>34000</v>
      </c>
      <c r="E66" s="49">
        <v>2833</v>
      </c>
      <c r="F66" s="85">
        <v>2833</v>
      </c>
      <c r="G66" s="49">
        <v>2833</v>
      </c>
      <c r="H66" s="49">
        <f>SUM(E66:G66)</f>
        <v>8499</v>
      </c>
      <c r="I66" s="77"/>
      <c r="J66" s="38"/>
    </row>
    <row r="67" spans="1:10" ht="13.5" thickBot="1">
      <c r="A67" s="105">
        <v>852</v>
      </c>
      <c r="B67" s="12"/>
      <c r="C67" s="5" t="s">
        <v>86</v>
      </c>
      <c r="D67" s="44">
        <f>SUM(D68:D81)</f>
        <v>24165308</v>
      </c>
      <c r="E67" s="43">
        <f>SUM(E68:E81)</f>
        <v>2013775.666666667</v>
      </c>
      <c r="F67" s="84">
        <f>SUM(F68:F81)</f>
        <v>2013775.666666667</v>
      </c>
      <c r="G67" s="43">
        <f>SUM(G68:G81)</f>
        <v>2013775.666666667</v>
      </c>
      <c r="H67" s="43">
        <f>SUM(H68:H81)</f>
        <v>6041327</v>
      </c>
      <c r="I67" s="77"/>
      <c r="J67" s="38"/>
    </row>
    <row r="68" spans="1:10" ht="24.75" customHeight="1">
      <c r="A68" s="40"/>
      <c r="B68" s="26">
        <v>85201</v>
      </c>
      <c r="C68" s="27" t="s">
        <v>57</v>
      </c>
      <c r="D68" s="90">
        <v>774944</v>
      </c>
      <c r="E68" s="49">
        <f>D68/12</f>
        <v>64578.666666666664</v>
      </c>
      <c r="F68" s="85">
        <f>D68/12</f>
        <v>64578.666666666664</v>
      </c>
      <c r="G68" s="49">
        <f>D68/12</f>
        <v>64578.666666666664</v>
      </c>
      <c r="H68" s="193">
        <f>SUM(E68:G68)</f>
        <v>193736</v>
      </c>
      <c r="I68" s="77"/>
      <c r="J68" s="38"/>
    </row>
    <row r="69" spans="1:10" ht="12.75">
      <c r="A69" s="17"/>
      <c r="B69" s="15">
        <v>85202</v>
      </c>
      <c r="C69" s="9" t="s">
        <v>58</v>
      </c>
      <c r="D69" s="91">
        <v>2101800</v>
      </c>
      <c r="E69" s="57">
        <f aca="true" t="shared" si="11" ref="E69:E81">D69/12</f>
        <v>175150</v>
      </c>
      <c r="F69" s="123">
        <f aca="true" t="shared" si="12" ref="F69:F81">D69/12</f>
        <v>175150</v>
      </c>
      <c r="G69" s="57">
        <f aca="true" t="shared" si="13" ref="G69:G81">D69/12</f>
        <v>175150</v>
      </c>
      <c r="H69" s="57">
        <f aca="true" t="shared" si="14" ref="H69:H81">SUM(E69:G69)</f>
        <v>525450</v>
      </c>
      <c r="I69" s="77"/>
      <c r="J69" s="38"/>
    </row>
    <row r="70" spans="1:10" ht="12.75">
      <c r="A70" s="17"/>
      <c r="B70" s="15">
        <v>85203</v>
      </c>
      <c r="C70" s="9" t="s">
        <v>59</v>
      </c>
      <c r="D70" s="91">
        <v>353800</v>
      </c>
      <c r="E70" s="49">
        <f t="shared" si="11"/>
        <v>29483.333333333332</v>
      </c>
      <c r="F70" s="85">
        <f t="shared" si="12"/>
        <v>29483.333333333332</v>
      </c>
      <c r="G70" s="49">
        <f t="shared" si="13"/>
        <v>29483.333333333332</v>
      </c>
      <c r="H70" s="57">
        <f t="shared" si="14"/>
        <v>88450</v>
      </c>
      <c r="I70" s="77"/>
      <c r="J70" s="38"/>
    </row>
    <row r="71" spans="1:10" ht="12.75">
      <c r="A71" s="17"/>
      <c r="B71" s="15">
        <v>85204</v>
      </c>
      <c r="C71" s="9" t="s">
        <v>60</v>
      </c>
      <c r="D71" s="91">
        <v>175064</v>
      </c>
      <c r="E71" s="57">
        <f t="shared" si="11"/>
        <v>14588.666666666666</v>
      </c>
      <c r="F71" s="123">
        <f t="shared" si="12"/>
        <v>14588.666666666666</v>
      </c>
      <c r="G71" s="57">
        <f t="shared" si="13"/>
        <v>14588.666666666666</v>
      </c>
      <c r="H71" s="49">
        <f t="shared" si="14"/>
        <v>43766</v>
      </c>
      <c r="I71" s="77"/>
      <c r="J71" s="38"/>
    </row>
    <row r="72" spans="1:10" ht="52.5" customHeight="1" thickBot="1">
      <c r="A72" s="41"/>
      <c r="B72" s="30">
        <v>85212</v>
      </c>
      <c r="C72" s="29" t="s">
        <v>96</v>
      </c>
      <c r="D72" s="92">
        <v>16900000</v>
      </c>
      <c r="E72" s="49">
        <f t="shared" si="11"/>
        <v>1408333.3333333333</v>
      </c>
      <c r="F72" s="85">
        <f t="shared" si="12"/>
        <v>1408333.3333333333</v>
      </c>
      <c r="G72" s="49">
        <f t="shared" si="13"/>
        <v>1408333.3333333333</v>
      </c>
      <c r="H72" s="88">
        <f t="shared" si="14"/>
        <v>4225000</v>
      </c>
      <c r="I72" s="77"/>
      <c r="J72" s="38"/>
    </row>
    <row r="73" spans="1:10" ht="66" customHeight="1">
      <c r="A73" s="40"/>
      <c r="B73" s="26">
        <v>85213</v>
      </c>
      <c r="C73" s="27" t="s">
        <v>101</v>
      </c>
      <c r="D73" s="93">
        <v>174000</v>
      </c>
      <c r="E73" s="57">
        <f>D73/12</f>
        <v>14500</v>
      </c>
      <c r="F73" s="123">
        <f t="shared" si="12"/>
        <v>14500</v>
      </c>
      <c r="G73" s="57">
        <f t="shared" si="13"/>
        <v>14500</v>
      </c>
      <c r="H73" s="87">
        <f t="shared" si="14"/>
        <v>43500</v>
      </c>
      <c r="I73" s="77"/>
      <c r="J73" s="38"/>
    </row>
    <row r="74" spans="1:10" ht="39.75" customHeight="1">
      <c r="A74" s="72"/>
      <c r="B74" s="119">
        <v>85214</v>
      </c>
      <c r="C74" s="7" t="s">
        <v>106</v>
      </c>
      <c r="D74" s="118">
        <v>2344000</v>
      </c>
      <c r="E74" s="49">
        <f t="shared" si="11"/>
        <v>195333.33333333334</v>
      </c>
      <c r="F74" s="85">
        <f t="shared" si="12"/>
        <v>195333.33333333334</v>
      </c>
      <c r="G74" s="49">
        <f t="shared" si="13"/>
        <v>195333.33333333334</v>
      </c>
      <c r="H74" s="53">
        <f t="shared" si="14"/>
        <v>586000</v>
      </c>
      <c r="I74" s="77"/>
      <c r="J74" s="38"/>
    </row>
    <row r="75" spans="1:10" ht="12.75">
      <c r="A75" s="17"/>
      <c r="B75" s="15">
        <v>85219</v>
      </c>
      <c r="C75" s="9" t="s">
        <v>61</v>
      </c>
      <c r="D75" s="91">
        <v>695000</v>
      </c>
      <c r="E75" s="57">
        <f t="shared" si="11"/>
        <v>57916.666666666664</v>
      </c>
      <c r="F75" s="123">
        <f t="shared" si="12"/>
        <v>57916.666666666664</v>
      </c>
      <c r="G75" s="57">
        <f t="shared" si="13"/>
        <v>57916.666666666664</v>
      </c>
      <c r="H75" s="53">
        <f t="shared" si="14"/>
        <v>173750</v>
      </c>
      <c r="I75" s="77"/>
      <c r="J75" s="38"/>
    </row>
    <row r="76" spans="1:10" ht="12.75">
      <c r="A76" s="17"/>
      <c r="B76" s="15">
        <v>85220</v>
      </c>
      <c r="C76" s="9" t="s">
        <v>161</v>
      </c>
      <c r="D76" s="91"/>
      <c r="E76" s="49">
        <f t="shared" si="11"/>
        <v>0</v>
      </c>
      <c r="F76" s="85">
        <f t="shared" si="12"/>
        <v>0</v>
      </c>
      <c r="G76" s="49">
        <f t="shared" si="13"/>
        <v>0</v>
      </c>
      <c r="H76" s="53">
        <f t="shared" si="14"/>
        <v>0</v>
      </c>
      <c r="I76" s="77"/>
      <c r="J76" s="38"/>
    </row>
    <row r="77" spans="1:10" ht="12.75">
      <c r="A77" s="17"/>
      <c r="B77" s="15">
        <v>85226</v>
      </c>
      <c r="C77" s="7" t="s">
        <v>62</v>
      </c>
      <c r="D77" s="90">
        <v>10700</v>
      </c>
      <c r="E77" s="57">
        <f t="shared" si="11"/>
        <v>891.6666666666666</v>
      </c>
      <c r="F77" s="123">
        <f t="shared" si="12"/>
        <v>891.6666666666666</v>
      </c>
      <c r="G77" s="57">
        <f t="shared" si="13"/>
        <v>891.6666666666666</v>
      </c>
      <c r="H77" s="53">
        <f t="shared" si="14"/>
        <v>2675</v>
      </c>
      <c r="I77" s="77"/>
      <c r="J77" s="38"/>
    </row>
    <row r="78" spans="1:10" ht="25.5">
      <c r="A78" s="17"/>
      <c r="B78" s="15">
        <v>85228</v>
      </c>
      <c r="C78" s="9" t="s">
        <v>80</v>
      </c>
      <c r="D78" s="91">
        <v>191000</v>
      </c>
      <c r="E78" s="49">
        <f t="shared" si="11"/>
        <v>15916.666666666666</v>
      </c>
      <c r="F78" s="85">
        <f t="shared" si="12"/>
        <v>15916.666666666666</v>
      </c>
      <c r="G78" s="49">
        <f t="shared" si="13"/>
        <v>15916.666666666666</v>
      </c>
      <c r="H78" s="57">
        <f t="shared" si="14"/>
        <v>47750</v>
      </c>
      <c r="I78" s="77"/>
      <c r="J78" s="38"/>
    </row>
    <row r="79" spans="1:10" ht="12.75">
      <c r="A79" s="16"/>
      <c r="B79" s="15">
        <v>85231</v>
      </c>
      <c r="C79" s="9" t="s">
        <v>74</v>
      </c>
      <c r="D79" s="91">
        <v>41000</v>
      </c>
      <c r="E79" s="57">
        <f t="shared" si="11"/>
        <v>3416.6666666666665</v>
      </c>
      <c r="F79" s="123">
        <f t="shared" si="12"/>
        <v>3416.6666666666665</v>
      </c>
      <c r="G79" s="57">
        <f t="shared" si="13"/>
        <v>3416.6666666666665</v>
      </c>
      <c r="H79" s="53">
        <f t="shared" si="14"/>
        <v>10250</v>
      </c>
      <c r="I79" s="77"/>
      <c r="J79" s="38"/>
    </row>
    <row r="80" spans="1:10" ht="25.5">
      <c r="A80" s="16"/>
      <c r="B80" s="15">
        <v>85278</v>
      </c>
      <c r="C80" s="9" t="s">
        <v>139</v>
      </c>
      <c r="D80" s="91"/>
      <c r="E80" s="57">
        <f t="shared" si="11"/>
        <v>0</v>
      </c>
      <c r="F80" s="123">
        <f t="shared" si="12"/>
        <v>0</v>
      </c>
      <c r="G80" s="57">
        <f t="shared" si="13"/>
        <v>0</v>
      </c>
      <c r="H80" s="57"/>
      <c r="I80" s="77"/>
      <c r="J80" s="38"/>
    </row>
    <row r="81" spans="1:10" ht="13.5" thickBot="1">
      <c r="A81" s="39"/>
      <c r="B81" s="39">
        <v>85295</v>
      </c>
      <c r="C81" s="189" t="s">
        <v>27</v>
      </c>
      <c r="D81" s="125">
        <v>404000</v>
      </c>
      <c r="E81" s="49">
        <f t="shared" si="11"/>
        <v>33666.666666666664</v>
      </c>
      <c r="F81" s="85">
        <f t="shared" si="12"/>
        <v>33666.666666666664</v>
      </c>
      <c r="G81" s="49">
        <f t="shared" si="13"/>
        <v>33666.666666666664</v>
      </c>
      <c r="H81" s="49">
        <f t="shared" si="14"/>
        <v>101000</v>
      </c>
      <c r="I81" s="77"/>
      <c r="J81" s="38"/>
    </row>
    <row r="82" spans="1:10" ht="26.25" thickBot="1">
      <c r="A82" s="108">
        <v>853</v>
      </c>
      <c r="B82" s="12"/>
      <c r="C82" s="5" t="s">
        <v>87</v>
      </c>
      <c r="D82" s="44">
        <f>SUM(D83:D83)</f>
        <v>140000</v>
      </c>
      <c r="E82" s="43">
        <f>SUM(E83:E83)</f>
        <v>11666</v>
      </c>
      <c r="F82" s="84">
        <f>SUM(F83:F83)</f>
        <v>11666</v>
      </c>
      <c r="G82" s="43">
        <f>SUM(G83:G83)</f>
        <v>11666</v>
      </c>
      <c r="H82" s="43">
        <f>SUM(H83:H83)</f>
        <v>34998</v>
      </c>
      <c r="I82" s="77"/>
      <c r="J82" s="38"/>
    </row>
    <row r="83" spans="1:10" ht="26.25" thickBot="1">
      <c r="A83" s="18"/>
      <c r="B83" s="14">
        <v>85321</v>
      </c>
      <c r="C83" s="7" t="s">
        <v>102</v>
      </c>
      <c r="D83" s="97">
        <v>140000</v>
      </c>
      <c r="E83" s="49">
        <v>11666</v>
      </c>
      <c r="F83" s="85">
        <v>11666</v>
      </c>
      <c r="G83" s="49">
        <v>11666</v>
      </c>
      <c r="H83" s="49">
        <f>SUM(E83:G83)</f>
        <v>34998</v>
      </c>
      <c r="I83" s="77"/>
      <c r="J83" s="38"/>
    </row>
    <row r="84" spans="1:10" ht="13.5" thickBot="1">
      <c r="A84" s="105">
        <v>854</v>
      </c>
      <c r="B84" s="12"/>
      <c r="C84" s="5" t="s">
        <v>63</v>
      </c>
      <c r="D84" s="44">
        <f>SUM(D85:D87)</f>
        <v>231178</v>
      </c>
      <c r="E84" s="44">
        <f>SUM(E85:E87)</f>
        <v>19265</v>
      </c>
      <c r="F84" s="44">
        <f>SUM(F85:F87)</f>
        <v>19265</v>
      </c>
      <c r="G84" s="44">
        <f>SUM(G85:G87)</f>
        <v>19265</v>
      </c>
      <c r="H84" s="43">
        <f>SUM(H85:H87)</f>
        <v>57795</v>
      </c>
      <c r="I84" s="77"/>
      <c r="J84" s="38"/>
    </row>
    <row r="85" spans="1:10" ht="26.25" thickBot="1">
      <c r="A85" s="111"/>
      <c r="B85" s="14">
        <v>85406</v>
      </c>
      <c r="C85" s="7" t="s">
        <v>163</v>
      </c>
      <c r="D85" s="97">
        <v>150</v>
      </c>
      <c r="E85" s="153">
        <v>13</v>
      </c>
      <c r="F85" s="153">
        <v>13</v>
      </c>
      <c r="G85" s="152">
        <v>13</v>
      </c>
      <c r="H85" s="53">
        <f>SUM(E85:G85)</f>
        <v>39</v>
      </c>
      <c r="I85" s="77"/>
      <c r="J85" s="38"/>
    </row>
    <row r="86" spans="1:10" ht="12.75">
      <c r="A86" s="40"/>
      <c r="B86" s="102">
        <v>85410</v>
      </c>
      <c r="C86" s="7" t="s">
        <v>64</v>
      </c>
      <c r="D86" s="97">
        <v>18628</v>
      </c>
      <c r="E86" s="130">
        <v>1552</v>
      </c>
      <c r="F86" s="130">
        <v>1552</v>
      </c>
      <c r="G86" s="53">
        <v>1552</v>
      </c>
      <c r="H86" s="53">
        <f>SUM(E86:G86)</f>
        <v>4656</v>
      </c>
      <c r="I86" s="77"/>
      <c r="J86" s="38"/>
    </row>
    <row r="87" spans="1:10" ht="13.5" thickBot="1">
      <c r="A87" s="39"/>
      <c r="B87" s="104">
        <v>85415</v>
      </c>
      <c r="C87" s="8" t="s">
        <v>65</v>
      </c>
      <c r="D87" s="99">
        <v>212400</v>
      </c>
      <c r="E87" s="140">
        <v>17700</v>
      </c>
      <c r="F87" s="140">
        <v>17700</v>
      </c>
      <c r="G87" s="49">
        <v>17700</v>
      </c>
      <c r="H87" s="53">
        <f>SUM(E87:G87)</f>
        <v>53100</v>
      </c>
      <c r="I87" s="77"/>
      <c r="J87" s="38"/>
    </row>
    <row r="88" spans="1:10" ht="26.25" thickBot="1">
      <c r="A88" s="107">
        <v>900</v>
      </c>
      <c r="B88" s="12"/>
      <c r="C88" s="5" t="s">
        <v>66</v>
      </c>
      <c r="D88" s="44">
        <f>SUM(D89:D94)</f>
        <v>435993</v>
      </c>
      <c r="E88" s="43">
        <f>SUM(E89:E94)</f>
        <v>36332</v>
      </c>
      <c r="F88" s="84">
        <f>SUM(F89:F94)</f>
        <v>36332</v>
      </c>
      <c r="G88" s="43">
        <f>SUM(G89:G94)</f>
        <v>36332</v>
      </c>
      <c r="H88" s="43">
        <f>SUM(H89:H94)</f>
        <v>108996</v>
      </c>
      <c r="I88" s="77"/>
      <c r="J88" s="38"/>
    </row>
    <row r="89" spans="1:10" ht="25.5" customHeight="1">
      <c r="A89" s="40"/>
      <c r="B89" s="102">
        <v>90001</v>
      </c>
      <c r="C89" s="7" t="s">
        <v>67</v>
      </c>
      <c r="D89" s="97"/>
      <c r="E89" s="49"/>
      <c r="F89" s="85"/>
      <c r="G89" s="49"/>
      <c r="H89" s="87">
        <f>SUM(E89:G89)</f>
        <v>0</v>
      </c>
      <c r="I89" s="77"/>
      <c r="J89" s="38"/>
    </row>
    <row r="90" spans="1:10" ht="15" customHeight="1">
      <c r="A90" s="17"/>
      <c r="B90" s="103">
        <v>90002</v>
      </c>
      <c r="C90" s="9" t="s">
        <v>68</v>
      </c>
      <c r="D90" s="100">
        <v>351463</v>
      </c>
      <c r="E90" s="57">
        <v>29288</v>
      </c>
      <c r="F90" s="57">
        <v>29288</v>
      </c>
      <c r="G90" s="57">
        <v>29288</v>
      </c>
      <c r="H90" s="57">
        <f>SUM(E90:G90)</f>
        <v>87864</v>
      </c>
      <c r="I90" s="77"/>
      <c r="J90" s="38"/>
    </row>
    <row r="91" spans="1:10" ht="15" customHeight="1">
      <c r="A91" s="17"/>
      <c r="B91" s="103">
        <v>90003</v>
      </c>
      <c r="C91" s="9" t="s">
        <v>130</v>
      </c>
      <c r="D91" s="100"/>
      <c r="E91" s="57"/>
      <c r="F91" s="57">
        <v>0</v>
      </c>
      <c r="G91" s="57"/>
      <c r="H91" s="57">
        <f>SUM(E91:G91)</f>
        <v>0</v>
      </c>
      <c r="I91" s="77"/>
      <c r="J91" s="38"/>
    </row>
    <row r="92" spans="1:10" ht="15" customHeight="1">
      <c r="A92" s="17"/>
      <c r="B92" s="103">
        <v>90015</v>
      </c>
      <c r="C92" s="9" t="s">
        <v>178</v>
      </c>
      <c r="D92" s="100"/>
      <c r="E92" s="57"/>
      <c r="F92" s="57">
        <v>0</v>
      </c>
      <c r="G92" s="57"/>
      <c r="H92" s="53"/>
      <c r="I92" s="77"/>
      <c r="J92" s="38"/>
    </row>
    <row r="93" spans="1:10" ht="38.25">
      <c r="A93" s="16"/>
      <c r="B93" s="103">
        <v>90020</v>
      </c>
      <c r="C93" s="9" t="s">
        <v>90</v>
      </c>
      <c r="D93" s="100">
        <v>4500</v>
      </c>
      <c r="E93" s="57">
        <v>375</v>
      </c>
      <c r="F93" s="57">
        <v>375</v>
      </c>
      <c r="G93" s="57">
        <v>375</v>
      </c>
      <c r="H93" s="53">
        <f>SUM(E93:G93)</f>
        <v>1125</v>
      </c>
      <c r="I93" s="77"/>
      <c r="J93" s="38"/>
    </row>
    <row r="94" spans="1:11" ht="13.5" thickBot="1">
      <c r="A94" s="39"/>
      <c r="B94" s="104">
        <v>90095</v>
      </c>
      <c r="C94" s="8" t="s">
        <v>27</v>
      </c>
      <c r="D94" s="99">
        <v>80030</v>
      </c>
      <c r="E94" s="49">
        <v>6669</v>
      </c>
      <c r="F94" s="85">
        <v>6669</v>
      </c>
      <c r="G94" s="49">
        <v>6669</v>
      </c>
      <c r="H94" s="49">
        <f>SUM(E94:G94)</f>
        <v>20007</v>
      </c>
      <c r="I94" s="77"/>
      <c r="J94" s="38"/>
      <c r="K94" s="4"/>
    </row>
    <row r="95" spans="1:10" ht="26.25" thickBot="1">
      <c r="A95" s="106">
        <v>921</v>
      </c>
      <c r="B95" s="12"/>
      <c r="C95" s="126" t="s">
        <v>69</v>
      </c>
      <c r="D95" s="43">
        <f>SUM(D96:D100)</f>
        <v>768819</v>
      </c>
      <c r="E95" s="43">
        <f>SUM(E96:E100)</f>
        <v>64067</v>
      </c>
      <c r="F95" s="43">
        <f>SUM(F96:F100)</f>
        <v>64067</v>
      </c>
      <c r="G95" s="43">
        <f>SUM(G96:G100)</f>
        <v>64067</v>
      </c>
      <c r="H95" s="43">
        <f>SUM(H96:H100)</f>
        <v>192201</v>
      </c>
      <c r="I95" s="77"/>
      <c r="J95" s="38"/>
    </row>
    <row r="96" spans="1:10" ht="12.75">
      <c r="A96" s="124"/>
      <c r="B96" s="40">
        <v>92106</v>
      </c>
      <c r="C96" s="127" t="s">
        <v>81</v>
      </c>
      <c r="D96" s="95"/>
      <c r="E96" s="46"/>
      <c r="F96" s="125"/>
      <c r="G96" s="46"/>
      <c r="H96" s="57">
        <f>SUM(E96:G96)</f>
        <v>0</v>
      </c>
      <c r="I96" s="77"/>
      <c r="J96" s="38"/>
    </row>
    <row r="97" spans="1:10" ht="25.5">
      <c r="A97" s="124"/>
      <c r="B97" s="15">
        <v>92108</v>
      </c>
      <c r="C97" s="128" t="s">
        <v>162</v>
      </c>
      <c r="D97" s="100"/>
      <c r="E97" s="54"/>
      <c r="F97" s="91"/>
      <c r="G97" s="54"/>
      <c r="H97" s="57">
        <f>SUM(E97:G97)</f>
        <v>0</v>
      </c>
      <c r="I97" s="77"/>
      <c r="J97" s="38"/>
    </row>
    <row r="98" spans="1:10" ht="12.75">
      <c r="A98" s="124"/>
      <c r="B98" s="15">
        <v>92116</v>
      </c>
      <c r="C98" s="128" t="s">
        <v>71</v>
      </c>
      <c r="D98" s="100">
        <v>32608</v>
      </c>
      <c r="E98" s="57">
        <v>2717</v>
      </c>
      <c r="F98" s="123">
        <v>2717</v>
      </c>
      <c r="G98" s="57">
        <v>2717</v>
      </c>
      <c r="H98" s="57">
        <f>SUM(E98:G98)</f>
        <v>8151</v>
      </c>
      <c r="I98" s="77"/>
      <c r="J98" s="38"/>
    </row>
    <row r="99" spans="1:10" ht="12.75">
      <c r="A99" s="15"/>
      <c r="B99" s="130">
        <v>92118</v>
      </c>
      <c r="C99" s="131" t="s">
        <v>72</v>
      </c>
      <c r="D99" s="144"/>
      <c r="E99" s="142"/>
      <c r="F99" s="145"/>
      <c r="G99" s="142"/>
      <c r="H99" s="57">
        <f>SUM(E99:G99)</f>
        <v>0</v>
      </c>
      <c r="I99" s="77"/>
      <c r="J99" s="38"/>
    </row>
    <row r="100" spans="1:10" ht="13.5" thickBot="1">
      <c r="A100" s="17"/>
      <c r="B100" s="132">
        <v>92195</v>
      </c>
      <c r="C100" s="176" t="s">
        <v>27</v>
      </c>
      <c r="D100" s="146">
        <v>736211</v>
      </c>
      <c r="E100" s="143">
        <v>61350</v>
      </c>
      <c r="F100" s="177">
        <v>61350</v>
      </c>
      <c r="G100" s="143">
        <v>61350</v>
      </c>
      <c r="H100" s="57">
        <f>SUM(E100:G100)</f>
        <v>184050</v>
      </c>
      <c r="I100" s="77"/>
      <c r="J100" s="38"/>
    </row>
    <row r="101" spans="1:10" ht="13.5" thickBot="1">
      <c r="A101" s="12">
        <v>926</v>
      </c>
      <c r="B101" s="133"/>
      <c r="C101" s="134" t="s">
        <v>93</v>
      </c>
      <c r="D101" s="135">
        <f>SUM(D102)</f>
        <v>2476000</v>
      </c>
      <c r="E101" s="135">
        <f>SUM(E102)</f>
        <v>206333</v>
      </c>
      <c r="F101" s="135">
        <f>SUM(F102)</f>
        <v>206333</v>
      </c>
      <c r="G101" s="135">
        <f>SUM(G102)</f>
        <v>206333</v>
      </c>
      <c r="H101" s="136">
        <f>SUM(H102)</f>
        <v>618999</v>
      </c>
      <c r="I101" s="77"/>
      <c r="J101" s="38"/>
    </row>
    <row r="102" spans="1:10" ht="13.5" thickBot="1">
      <c r="A102" s="17"/>
      <c r="B102" s="129">
        <v>92695</v>
      </c>
      <c r="C102" s="176" t="s">
        <v>27</v>
      </c>
      <c r="D102" s="137">
        <v>2476000</v>
      </c>
      <c r="E102" s="138">
        <v>206333</v>
      </c>
      <c r="F102" s="177">
        <v>206333</v>
      </c>
      <c r="G102" s="138">
        <v>206333</v>
      </c>
      <c r="H102" s="143">
        <f>SUM(E102:G102)</f>
        <v>618999</v>
      </c>
      <c r="I102" s="77"/>
      <c r="J102" s="38"/>
    </row>
    <row r="103" spans="1:10" ht="43.5" customHeight="1" thickBot="1">
      <c r="A103" s="155"/>
      <c r="B103" s="156"/>
      <c r="C103" s="156" t="s">
        <v>73</v>
      </c>
      <c r="D103" s="157">
        <f>SUM(+D101+D95+D88+D84+D82+D67+D65+D63+D53+D46+D38+D34+D31+D25+D19+D16+D12+D10+D8)</f>
        <v>169830986</v>
      </c>
      <c r="E103" s="157">
        <f>SUM(+E101+E95+E88+E84+E82+E67+E65+E63+E53+E46+E38+E34+E31+E25+E19+E16+E12+E10+E8)</f>
        <v>14150875.333333334</v>
      </c>
      <c r="F103" s="157">
        <f>SUM(+F101+F95+F88+F84+F82+F67+F65+F63+F53+F46+F38+F34+F31+F25+F19+F16+F12+F10+F8)</f>
        <v>14162968.333333334</v>
      </c>
      <c r="G103" s="157">
        <f>SUM(+G101+G95+G88+G84+G82+G67+G65+G63+G53+G46+G38+G34+G31+G25+G19+G16+G12+G10+G8)</f>
        <v>14152088.333333334</v>
      </c>
      <c r="H103" s="158">
        <f>SUM(+H101+H95+H88+H84+H82+H67+H65+H63+H53+H46+H38+H34+H31+H25+H19+H16+H12+H10+H8)</f>
        <v>42465932</v>
      </c>
      <c r="I103" s="77"/>
      <c r="J103" s="38"/>
    </row>
    <row r="104" spans="1:8" ht="12.75">
      <c r="A104" s="178"/>
      <c r="B104" s="4"/>
      <c r="C104" s="4"/>
      <c r="D104" s="159"/>
      <c r="E104" s="159"/>
      <c r="F104" s="160"/>
      <c r="G104" s="159"/>
      <c r="H104" s="159"/>
    </row>
    <row r="105" spans="1:8" ht="12.75">
      <c r="A105" s="178"/>
      <c r="B105" s="4"/>
      <c r="C105" s="154" t="s">
        <v>165</v>
      </c>
      <c r="D105" s="161"/>
      <c r="E105" s="161"/>
      <c r="F105" s="162"/>
      <c r="G105" s="161"/>
      <c r="H105" s="161">
        <f>SUM(E105:G105)</f>
        <v>0</v>
      </c>
    </row>
    <row r="106" spans="1:8" ht="13.5" thickBot="1">
      <c r="A106" s="178"/>
      <c r="B106" s="4"/>
      <c r="C106" s="154" t="s">
        <v>166</v>
      </c>
      <c r="D106" s="163"/>
      <c r="E106" s="161"/>
      <c r="F106" s="162"/>
      <c r="G106" s="161"/>
      <c r="H106" s="161"/>
    </row>
    <row r="107" spans="1:8" ht="12.75">
      <c r="A107" s="147"/>
      <c r="B107" s="148"/>
      <c r="C107" s="148"/>
      <c r="D107" s="164"/>
      <c r="E107" s="165"/>
      <c r="F107" s="166"/>
      <c r="G107" s="194"/>
      <c r="H107" s="167"/>
    </row>
    <row r="108" spans="1:8" ht="13.5" thickBot="1">
      <c r="A108" s="149"/>
      <c r="B108" s="150"/>
      <c r="C108" s="151" t="s">
        <v>164</v>
      </c>
      <c r="D108" s="168">
        <f>SUM(D103:D106)</f>
        <v>169830986</v>
      </c>
      <c r="E108" s="168">
        <f>SUM(E103:E106)</f>
        <v>14150875.333333334</v>
      </c>
      <c r="F108" s="168">
        <f>SUM(F103:F106)</f>
        <v>14162968.333333334</v>
      </c>
      <c r="G108" s="169">
        <f>SUM(G103:G106)</f>
        <v>14152088.333333334</v>
      </c>
      <c r="H108" s="168">
        <f>SUM(H103:H106)</f>
        <v>42465932</v>
      </c>
    </row>
    <row r="109" ht="15.75">
      <c r="D109" s="11"/>
    </row>
    <row r="110" ht="15.75">
      <c r="D110" s="11"/>
    </row>
    <row r="111" spans="6:8" ht="14.25">
      <c r="F111" s="195" t="s">
        <v>173</v>
      </c>
      <c r="G111" s="195"/>
      <c r="H111" s="195"/>
    </row>
    <row r="112" spans="6:8" ht="14.25">
      <c r="F112" s="175"/>
      <c r="G112" s="175"/>
      <c r="H112" s="175"/>
    </row>
    <row r="113" spans="6:8" ht="14.25">
      <c r="F113" s="195" t="s">
        <v>174</v>
      </c>
      <c r="G113" s="195"/>
      <c r="H113" s="195"/>
    </row>
  </sheetData>
  <mergeCells count="10">
    <mergeCell ref="F1:G1"/>
    <mergeCell ref="A3:H3"/>
    <mergeCell ref="A5:A6"/>
    <mergeCell ref="B5:B6"/>
    <mergeCell ref="C5:C6"/>
    <mergeCell ref="D5:D6"/>
    <mergeCell ref="F111:H111"/>
    <mergeCell ref="F113:H113"/>
    <mergeCell ref="E5:G5"/>
    <mergeCell ref="H5:H6"/>
  </mergeCells>
  <printOptions horizontalCentered="1"/>
  <pageMargins left="0.1968503937007874" right="0.1968503937007874" top="0.3937007874015748" bottom="0.3937007874015748" header="0.5118110236220472" footer="0.5118110236220472"/>
  <pageSetup horizontalDpi="120" verticalDpi="12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/>
  <dimension ref="A1:K126"/>
  <sheetViews>
    <sheetView workbookViewId="0" topLeftCell="A100">
      <selection activeCell="G48" sqref="G48"/>
    </sheetView>
  </sheetViews>
  <sheetFormatPr defaultColWidth="9.00390625" defaultRowHeight="12.75"/>
  <cols>
    <col min="1" max="1" width="4.25390625" style="0" customWidth="1"/>
    <col min="2" max="2" width="5.25390625" style="0" customWidth="1"/>
    <col min="3" max="3" width="24.875" style="0" customWidth="1"/>
    <col min="4" max="8" width="9.75390625" style="0" customWidth="1"/>
    <col min="10" max="10" width="14.375" style="0" bestFit="1" customWidth="1"/>
  </cols>
  <sheetData>
    <row r="1" spans="1:7" ht="18.75">
      <c r="A1" s="4"/>
      <c r="B1" s="4"/>
      <c r="C1" s="4"/>
      <c r="D1" s="4"/>
      <c r="F1" s="215" t="s">
        <v>23</v>
      </c>
      <c r="G1" s="215"/>
    </row>
    <row r="2" spans="1:7" ht="18.75">
      <c r="A2" s="4"/>
      <c r="B2" s="4"/>
      <c r="C2" s="4"/>
      <c r="D2" s="4"/>
      <c r="F2" s="37"/>
      <c r="G2" s="37"/>
    </row>
    <row r="3" spans="1:8" ht="18.75">
      <c r="A3" s="216" t="s">
        <v>190</v>
      </c>
      <c r="B3" s="201"/>
      <c r="C3" s="201"/>
      <c r="D3" s="201"/>
      <c r="E3" s="201"/>
      <c r="F3" s="201"/>
      <c r="G3" s="201"/>
      <c r="H3" s="201"/>
    </row>
    <row r="4" spans="1:4" ht="12.75" customHeight="1" thickBot="1">
      <c r="A4" s="4"/>
      <c r="B4" s="4"/>
      <c r="C4" s="4"/>
      <c r="D4" s="4"/>
    </row>
    <row r="5" spans="1:8" ht="18.75" customHeight="1" thickBot="1">
      <c r="A5" s="217" t="s">
        <v>24</v>
      </c>
      <c r="B5" s="219" t="s">
        <v>25</v>
      </c>
      <c r="C5" s="217" t="s">
        <v>26</v>
      </c>
      <c r="D5" s="221" t="s">
        <v>182</v>
      </c>
      <c r="E5" s="211" t="s">
        <v>188</v>
      </c>
      <c r="F5" s="212"/>
      <c r="G5" s="212"/>
      <c r="H5" s="213" t="s">
        <v>187</v>
      </c>
    </row>
    <row r="6" spans="1:10" ht="54" customHeight="1" thickBot="1">
      <c r="A6" s="218"/>
      <c r="B6" s="220"/>
      <c r="C6" s="218"/>
      <c r="D6" s="220"/>
      <c r="E6" s="74" t="s">
        <v>183</v>
      </c>
      <c r="F6" s="75" t="s">
        <v>184</v>
      </c>
      <c r="G6" s="76" t="s">
        <v>185</v>
      </c>
      <c r="H6" s="214"/>
      <c r="J6" t="s">
        <v>177</v>
      </c>
    </row>
    <row r="7" spans="1:8" ht="13.5" thickBot="1">
      <c r="A7" s="101">
        <v>1</v>
      </c>
      <c r="B7" s="101">
        <v>2</v>
      </c>
      <c r="C7" s="101">
        <v>3</v>
      </c>
      <c r="D7" s="101">
        <v>4</v>
      </c>
      <c r="E7" s="101">
        <v>5</v>
      </c>
      <c r="F7" s="101">
        <v>6</v>
      </c>
      <c r="G7" s="101">
        <v>7</v>
      </c>
      <c r="H7" s="101">
        <v>8</v>
      </c>
    </row>
    <row r="8" spans="1:8" ht="16.5" thickBot="1">
      <c r="A8" s="20" t="s">
        <v>98</v>
      </c>
      <c r="B8" s="2"/>
      <c r="C8" s="5" t="s">
        <v>99</v>
      </c>
      <c r="D8" s="44">
        <f>SUM(D9:D10)</f>
        <v>1900</v>
      </c>
      <c r="E8" s="44">
        <f>SUM(E9:E10)</f>
        <v>158</v>
      </c>
      <c r="F8" s="44">
        <f>SUM(F9:F10)</f>
        <v>158</v>
      </c>
      <c r="G8" s="44">
        <f>SUM(G9:G10)</f>
        <v>158</v>
      </c>
      <c r="H8" s="43">
        <f>SUM(H9:H10)</f>
        <v>474</v>
      </c>
    </row>
    <row r="9" spans="1:8" ht="12.75">
      <c r="A9" s="17"/>
      <c r="B9" s="71" t="s">
        <v>108</v>
      </c>
      <c r="C9" s="27" t="s">
        <v>138</v>
      </c>
      <c r="D9" s="86">
        <v>1900</v>
      </c>
      <c r="E9" s="115">
        <v>158</v>
      </c>
      <c r="F9" s="116">
        <v>158</v>
      </c>
      <c r="G9" s="115">
        <v>158</v>
      </c>
      <c r="H9" s="87">
        <f>SUM(E9:G9)</f>
        <v>474</v>
      </c>
    </row>
    <row r="10" spans="1:8" ht="13.5" thickBot="1">
      <c r="A10" s="17"/>
      <c r="B10" s="13" t="s">
        <v>171</v>
      </c>
      <c r="C10" s="6" t="s">
        <v>27</v>
      </c>
      <c r="D10" s="46"/>
      <c r="E10" s="171"/>
      <c r="F10" s="48"/>
      <c r="G10" s="47"/>
      <c r="H10" s="53">
        <f>SUM(E10:G10)</f>
        <v>0</v>
      </c>
    </row>
    <row r="11" spans="1:8" ht="13.5" thickBot="1">
      <c r="A11" s="20" t="s">
        <v>109</v>
      </c>
      <c r="B11" s="20"/>
      <c r="C11" s="5" t="s">
        <v>110</v>
      </c>
      <c r="D11" s="43">
        <f>SUM(D12)</f>
        <v>500</v>
      </c>
      <c r="E11" s="44">
        <f>SUM(E12)</f>
        <v>0</v>
      </c>
      <c r="F11" s="44">
        <f>SUM(F12)</f>
        <v>0</v>
      </c>
      <c r="G11" s="43">
        <f>SUM(G12)</f>
        <v>0</v>
      </c>
      <c r="H11" s="43">
        <f>SUM(H12)</f>
        <v>0</v>
      </c>
    </row>
    <row r="12" spans="1:8" ht="13.5" thickBot="1">
      <c r="A12" s="17"/>
      <c r="B12" s="13" t="s">
        <v>111</v>
      </c>
      <c r="C12" s="6" t="s">
        <v>112</v>
      </c>
      <c r="D12" s="46">
        <v>500</v>
      </c>
      <c r="E12" s="47">
        <v>0</v>
      </c>
      <c r="F12" s="48">
        <v>0</v>
      </c>
      <c r="G12" s="47"/>
      <c r="H12" s="49">
        <f>SUM(E12:G12)</f>
        <v>0</v>
      </c>
    </row>
    <row r="13" spans="1:8" ht="13.5" thickBot="1">
      <c r="A13" s="12">
        <v>600</v>
      </c>
      <c r="B13" s="20"/>
      <c r="C13" s="5" t="s">
        <v>31</v>
      </c>
      <c r="D13" s="43">
        <f>SUM(D14:D17)</f>
        <v>16036732</v>
      </c>
      <c r="E13" s="44">
        <f>SUM(E14:E17)</f>
        <v>623406</v>
      </c>
      <c r="F13" s="44">
        <f>SUM(F14:F17)</f>
        <v>586406</v>
      </c>
      <c r="G13" s="43">
        <f>SUM(G14:G17)</f>
        <v>608406</v>
      </c>
      <c r="H13" s="43">
        <f>SUM(H14:H17)</f>
        <v>1818218</v>
      </c>
    </row>
    <row r="14" spans="1:8" ht="12.75">
      <c r="A14" s="17"/>
      <c r="B14" s="19">
        <v>60004</v>
      </c>
      <c r="C14" s="7" t="s">
        <v>113</v>
      </c>
      <c r="D14" s="45">
        <v>3185452</v>
      </c>
      <c r="E14" s="51">
        <v>265454</v>
      </c>
      <c r="F14" s="52">
        <v>265454</v>
      </c>
      <c r="G14" s="51">
        <v>265454</v>
      </c>
      <c r="H14" s="53">
        <f>SUM(E14:G14)</f>
        <v>796362</v>
      </c>
    </row>
    <row r="15" spans="1:8" ht="25.5">
      <c r="A15" s="17"/>
      <c r="B15" s="21">
        <v>60015</v>
      </c>
      <c r="C15" s="9" t="s">
        <v>95</v>
      </c>
      <c r="D15" s="54">
        <v>5502500</v>
      </c>
      <c r="E15" s="55">
        <v>181000</v>
      </c>
      <c r="F15" s="56">
        <v>174000</v>
      </c>
      <c r="G15" s="55">
        <v>196000</v>
      </c>
      <c r="H15" s="53">
        <f>SUM(E15:G15)</f>
        <v>551000</v>
      </c>
    </row>
    <row r="16" spans="1:8" ht="12.75">
      <c r="A16" s="17"/>
      <c r="B16" s="21">
        <v>60016</v>
      </c>
      <c r="C16" s="9" t="s">
        <v>32</v>
      </c>
      <c r="D16" s="54">
        <v>7337000</v>
      </c>
      <c r="E16" s="55">
        <v>176000</v>
      </c>
      <c r="F16" s="56">
        <v>146000</v>
      </c>
      <c r="G16" s="55">
        <v>146000</v>
      </c>
      <c r="H16" s="53">
        <f>SUM(E16:G16)</f>
        <v>468000</v>
      </c>
    </row>
    <row r="17" spans="1:8" ht="27.75" customHeight="1" thickBot="1">
      <c r="A17" s="17"/>
      <c r="B17" s="22">
        <v>60095</v>
      </c>
      <c r="C17" s="8" t="s">
        <v>114</v>
      </c>
      <c r="D17" s="42">
        <v>11780</v>
      </c>
      <c r="E17" s="58">
        <v>952</v>
      </c>
      <c r="F17" s="59">
        <v>952</v>
      </c>
      <c r="G17" s="58">
        <v>952</v>
      </c>
      <c r="H17" s="53">
        <f>SUM(E17:G17)</f>
        <v>2856</v>
      </c>
    </row>
    <row r="18" spans="1:8" ht="13.5" thickBot="1">
      <c r="A18" s="12">
        <v>630</v>
      </c>
      <c r="B18" s="20"/>
      <c r="C18" s="5" t="s">
        <v>115</v>
      </c>
      <c r="D18" s="43">
        <f>SUM(D19)</f>
        <v>548000</v>
      </c>
      <c r="E18" s="44">
        <f>SUM(E19)</f>
        <v>0</v>
      </c>
      <c r="F18" s="44">
        <f>SUM(F19)</f>
        <v>0</v>
      </c>
      <c r="G18" s="43">
        <f>SUM(G19)</f>
        <v>2000</v>
      </c>
      <c r="H18" s="43">
        <f>SUM(H19)</f>
        <v>2000</v>
      </c>
    </row>
    <row r="19" spans="1:8" ht="26.25" customHeight="1" thickBot="1">
      <c r="A19" s="17"/>
      <c r="B19" s="13">
        <v>63003</v>
      </c>
      <c r="C19" s="6" t="s">
        <v>116</v>
      </c>
      <c r="D19" s="46">
        <v>548000</v>
      </c>
      <c r="E19" s="47"/>
      <c r="F19" s="48"/>
      <c r="G19" s="47">
        <v>2000</v>
      </c>
      <c r="H19" s="49">
        <f>SUM(E19:G19)</f>
        <v>2000</v>
      </c>
    </row>
    <row r="20" spans="1:8" ht="13.5" thickBot="1">
      <c r="A20" s="12">
        <v>700</v>
      </c>
      <c r="B20" s="20"/>
      <c r="C20" s="5" t="s">
        <v>33</v>
      </c>
      <c r="D20" s="43">
        <f>SUM(D21:D23)</f>
        <v>6198710</v>
      </c>
      <c r="E20" s="44">
        <f>SUM(E21:E23)</f>
        <v>210992</v>
      </c>
      <c r="F20" s="44">
        <f>SUM(F21:F23)</f>
        <v>210992</v>
      </c>
      <c r="G20" s="43">
        <f>SUM(G21:G23)</f>
        <v>210991</v>
      </c>
      <c r="H20" s="43">
        <f>SUM(H21:H23)</f>
        <v>632975</v>
      </c>
    </row>
    <row r="21" spans="1:8" ht="25.5">
      <c r="A21" s="17"/>
      <c r="B21" s="19">
        <v>70004</v>
      </c>
      <c r="C21" s="7" t="s">
        <v>148</v>
      </c>
      <c r="D21" s="45">
        <v>1425500</v>
      </c>
      <c r="E21" s="51">
        <v>118750</v>
      </c>
      <c r="F21" s="52">
        <v>118750</v>
      </c>
      <c r="G21" s="51">
        <v>118750</v>
      </c>
      <c r="H21" s="53">
        <f>SUM(E21:G21)</f>
        <v>356250</v>
      </c>
    </row>
    <row r="22" spans="1:8" ht="26.25" customHeight="1">
      <c r="A22" s="17"/>
      <c r="B22" s="21">
        <v>70005</v>
      </c>
      <c r="C22" s="9" t="s">
        <v>34</v>
      </c>
      <c r="D22" s="54">
        <v>1106900</v>
      </c>
      <c r="E22" s="55">
        <v>92242</v>
      </c>
      <c r="F22" s="56">
        <v>92242</v>
      </c>
      <c r="G22" s="55">
        <v>92241</v>
      </c>
      <c r="H22" s="53">
        <f>SUM(E22:G22)</f>
        <v>276725</v>
      </c>
    </row>
    <row r="23" spans="1:8" ht="13.5" thickBot="1">
      <c r="A23" s="17"/>
      <c r="B23" s="22">
        <v>70095</v>
      </c>
      <c r="C23" s="8" t="s">
        <v>27</v>
      </c>
      <c r="D23" s="42">
        <v>3666310</v>
      </c>
      <c r="E23" s="58"/>
      <c r="F23" s="59"/>
      <c r="G23" s="58"/>
      <c r="H23" s="53">
        <f>SUM(E23:G23)</f>
        <v>0</v>
      </c>
    </row>
    <row r="24" spans="1:8" ht="13.5" thickBot="1">
      <c r="A24" s="12">
        <v>710</v>
      </c>
      <c r="B24" s="20"/>
      <c r="C24" s="5" t="s">
        <v>35</v>
      </c>
      <c r="D24" s="43">
        <f>SUM(D25:D29)</f>
        <v>746414</v>
      </c>
      <c r="E24" s="43">
        <f>SUM(E25:E29)</f>
        <v>75910</v>
      </c>
      <c r="F24" s="43">
        <f>SUM(F25:F29)</f>
        <v>87910</v>
      </c>
      <c r="G24" s="43">
        <f>SUM(G25:G29)</f>
        <v>75910</v>
      </c>
      <c r="H24" s="43">
        <f>SUM(H25:H29)</f>
        <v>239730</v>
      </c>
    </row>
    <row r="25" spans="1:8" ht="26.25" customHeight="1">
      <c r="A25" s="17"/>
      <c r="B25" s="19">
        <v>71004</v>
      </c>
      <c r="C25" s="7" t="s">
        <v>103</v>
      </c>
      <c r="D25" s="45">
        <v>330000</v>
      </c>
      <c r="E25" s="51">
        <v>27500</v>
      </c>
      <c r="F25" s="52">
        <v>27500</v>
      </c>
      <c r="G25" s="51">
        <v>27500</v>
      </c>
      <c r="H25" s="53">
        <f>SUM(E25:G25)</f>
        <v>82500</v>
      </c>
    </row>
    <row r="26" spans="1:8" ht="25.5" customHeight="1">
      <c r="A26" s="17"/>
      <c r="B26" s="21">
        <v>71013</v>
      </c>
      <c r="C26" s="9" t="s">
        <v>36</v>
      </c>
      <c r="D26" s="54">
        <v>85000</v>
      </c>
      <c r="E26" s="55">
        <v>21250</v>
      </c>
      <c r="F26" s="56">
        <v>21250</v>
      </c>
      <c r="G26" s="55">
        <v>21250</v>
      </c>
      <c r="H26" s="53">
        <f>SUM(E26:G26)</f>
        <v>63750</v>
      </c>
    </row>
    <row r="27" spans="1:8" ht="27" customHeight="1">
      <c r="A27" s="17"/>
      <c r="B27" s="21">
        <v>71014</v>
      </c>
      <c r="C27" s="9" t="s">
        <v>37</v>
      </c>
      <c r="D27" s="54">
        <v>133914</v>
      </c>
      <c r="E27" s="55">
        <v>11160</v>
      </c>
      <c r="F27" s="56">
        <v>11160</v>
      </c>
      <c r="G27" s="55">
        <v>11160</v>
      </c>
      <c r="H27" s="53">
        <f>SUM(E27:G27)</f>
        <v>33480</v>
      </c>
    </row>
    <row r="28" spans="1:9" ht="14.25" customHeight="1">
      <c r="A28" s="17"/>
      <c r="B28" s="21">
        <v>71015</v>
      </c>
      <c r="C28" s="9" t="s">
        <v>38</v>
      </c>
      <c r="D28" s="54">
        <v>192000</v>
      </c>
      <c r="E28" s="55">
        <v>16000</v>
      </c>
      <c r="F28" s="56">
        <v>28000</v>
      </c>
      <c r="G28" s="55">
        <v>16000</v>
      </c>
      <c r="H28" s="57">
        <f>SUM(E28:G28)</f>
        <v>60000</v>
      </c>
      <c r="I28" s="112"/>
    </row>
    <row r="29" spans="1:9" ht="14.25" customHeight="1" thickBot="1">
      <c r="A29" s="17"/>
      <c r="B29" s="13" t="s">
        <v>167</v>
      </c>
      <c r="C29" s="6" t="s">
        <v>168</v>
      </c>
      <c r="D29" s="46">
        <v>5500</v>
      </c>
      <c r="E29" s="170"/>
      <c r="F29" s="48"/>
      <c r="G29" s="47"/>
      <c r="H29" s="49">
        <f>SUM(E29:G29)</f>
        <v>0</v>
      </c>
      <c r="I29" s="112"/>
    </row>
    <row r="30" spans="1:8" ht="13.5" thickBot="1">
      <c r="A30" s="12">
        <v>750</v>
      </c>
      <c r="B30" s="20"/>
      <c r="C30" s="5" t="s">
        <v>39</v>
      </c>
      <c r="D30" s="43">
        <f>SUM(D31:D37)</f>
        <v>14767082</v>
      </c>
      <c r="E30" s="44">
        <f>SUM(E31:E37)</f>
        <v>1228505</v>
      </c>
      <c r="F30" s="44">
        <f>SUM(F31:F37)</f>
        <v>1750483</v>
      </c>
      <c r="G30" s="43">
        <f>SUM(G31:G37)</f>
        <v>1230542</v>
      </c>
      <c r="H30" s="43">
        <f>SUM(H31:H37)</f>
        <v>4209530</v>
      </c>
    </row>
    <row r="31" spans="1:8" ht="12.75">
      <c r="A31" s="17"/>
      <c r="B31" s="19">
        <v>75011</v>
      </c>
      <c r="C31" s="7" t="s">
        <v>40</v>
      </c>
      <c r="D31" s="45">
        <v>908471</v>
      </c>
      <c r="E31" s="51">
        <v>75705</v>
      </c>
      <c r="F31" s="52">
        <v>121817</v>
      </c>
      <c r="G31" s="51">
        <v>75705</v>
      </c>
      <c r="H31" s="53">
        <f aca="true" t="shared" si="0" ref="H31:H37">SUM(E31:G31)</f>
        <v>273227</v>
      </c>
    </row>
    <row r="32" spans="1:8" ht="12.75">
      <c r="A32" s="17"/>
      <c r="B32" s="21">
        <v>75020</v>
      </c>
      <c r="C32" s="9" t="s">
        <v>41</v>
      </c>
      <c r="D32" s="54">
        <v>2686723</v>
      </c>
      <c r="E32" s="55">
        <v>223893</v>
      </c>
      <c r="F32" s="56">
        <v>291822</v>
      </c>
      <c r="G32" s="55">
        <v>223893</v>
      </c>
      <c r="H32" s="53">
        <f t="shared" si="0"/>
        <v>739608</v>
      </c>
    </row>
    <row r="33" spans="1:8" ht="25.5">
      <c r="A33" s="17"/>
      <c r="B33" s="21">
        <v>75022</v>
      </c>
      <c r="C33" s="9" t="s">
        <v>4</v>
      </c>
      <c r="D33" s="54">
        <v>293676</v>
      </c>
      <c r="E33" s="55">
        <v>24473</v>
      </c>
      <c r="F33" s="56">
        <v>24473</v>
      </c>
      <c r="G33" s="55">
        <v>24473</v>
      </c>
      <c r="H33" s="53">
        <f t="shared" si="0"/>
        <v>73419</v>
      </c>
    </row>
    <row r="34" spans="1:8" ht="25.5">
      <c r="A34" s="17"/>
      <c r="B34" s="21">
        <v>75023</v>
      </c>
      <c r="C34" s="9" t="s">
        <v>75</v>
      </c>
      <c r="D34" s="54">
        <v>10282118</v>
      </c>
      <c r="E34" s="55">
        <v>856843</v>
      </c>
      <c r="F34" s="56">
        <v>1262743</v>
      </c>
      <c r="G34" s="55">
        <v>856843</v>
      </c>
      <c r="H34" s="53">
        <f t="shared" si="0"/>
        <v>2976429</v>
      </c>
    </row>
    <row r="35" spans="1:8" ht="12.75">
      <c r="A35" s="17"/>
      <c r="B35" s="21">
        <v>75045</v>
      </c>
      <c r="C35" s="9" t="s">
        <v>42</v>
      </c>
      <c r="D35" s="54">
        <v>25000</v>
      </c>
      <c r="E35" s="55"/>
      <c r="F35" s="56">
        <v>2083</v>
      </c>
      <c r="G35" s="55">
        <v>2083</v>
      </c>
      <c r="H35" s="53">
        <f t="shared" si="0"/>
        <v>4166</v>
      </c>
    </row>
    <row r="36" spans="1:8" ht="25.5">
      <c r="A36" s="17"/>
      <c r="B36" s="22" t="s">
        <v>154</v>
      </c>
      <c r="C36" s="8" t="s">
        <v>155</v>
      </c>
      <c r="D36" s="42">
        <v>518754</v>
      </c>
      <c r="E36" s="55">
        <v>43230</v>
      </c>
      <c r="F36" s="56">
        <v>43229</v>
      </c>
      <c r="G36" s="55">
        <v>43229</v>
      </c>
      <c r="H36" s="53">
        <f t="shared" si="0"/>
        <v>129688</v>
      </c>
    </row>
    <row r="37" spans="1:8" ht="13.5" thickBot="1">
      <c r="A37" s="17"/>
      <c r="B37" s="22">
        <v>75095</v>
      </c>
      <c r="C37" s="8" t="s">
        <v>27</v>
      </c>
      <c r="D37" s="42">
        <v>52340</v>
      </c>
      <c r="E37" s="58">
        <v>4361</v>
      </c>
      <c r="F37" s="59">
        <v>4316</v>
      </c>
      <c r="G37" s="58">
        <v>4316</v>
      </c>
      <c r="H37" s="53">
        <f t="shared" si="0"/>
        <v>12993</v>
      </c>
    </row>
    <row r="38" spans="1:8" ht="51.75" thickBot="1">
      <c r="A38" s="12">
        <v>751</v>
      </c>
      <c r="B38" s="20"/>
      <c r="C38" s="5" t="s">
        <v>117</v>
      </c>
      <c r="D38" s="43">
        <f>SUM(D39:D40)</f>
        <v>7882</v>
      </c>
      <c r="E38" s="43">
        <f>SUM(E39:E40)</f>
        <v>656</v>
      </c>
      <c r="F38" s="43">
        <f>SUM(F39:F40)</f>
        <v>656</v>
      </c>
      <c r="G38" s="43">
        <f>SUM(G39:G40)</f>
        <v>656</v>
      </c>
      <c r="H38" s="43">
        <f>SUM(H39:H40)</f>
        <v>1968</v>
      </c>
    </row>
    <row r="39" spans="1:8" ht="39.75" customHeight="1">
      <c r="A39" s="17"/>
      <c r="B39" s="13">
        <v>75101</v>
      </c>
      <c r="C39" s="6" t="s">
        <v>118</v>
      </c>
      <c r="D39" s="46">
        <v>7882</v>
      </c>
      <c r="E39" s="115">
        <v>656</v>
      </c>
      <c r="F39" s="48">
        <v>656</v>
      </c>
      <c r="G39" s="47">
        <v>656</v>
      </c>
      <c r="H39" s="87">
        <f>SUM(E39:G39)</f>
        <v>1968</v>
      </c>
    </row>
    <row r="40" spans="1:8" ht="78.75" customHeight="1" thickBot="1">
      <c r="A40" s="17"/>
      <c r="B40" s="21" t="s">
        <v>169</v>
      </c>
      <c r="C40" s="9" t="s">
        <v>170</v>
      </c>
      <c r="D40" s="54"/>
      <c r="E40" s="171"/>
      <c r="F40" s="56"/>
      <c r="G40" s="55"/>
      <c r="H40" s="49">
        <f>SUM(E40:G40)</f>
        <v>0</v>
      </c>
    </row>
    <row r="41" spans="1:8" ht="26.25" thickBot="1">
      <c r="A41" s="12">
        <v>754</v>
      </c>
      <c r="B41" s="20"/>
      <c r="C41" s="5" t="s">
        <v>44</v>
      </c>
      <c r="D41" s="43">
        <f>SUM(D42:D45)</f>
        <v>4307700</v>
      </c>
      <c r="E41" s="44">
        <f>SUM(E42:E45)</f>
        <v>348640</v>
      </c>
      <c r="F41" s="44">
        <f>SUM(F42:F45)</f>
        <v>348640</v>
      </c>
      <c r="G41" s="43">
        <f>SUM(G42:G45)</f>
        <v>348640</v>
      </c>
      <c r="H41" s="43">
        <f>SUM(H42:H45)</f>
        <v>1045920</v>
      </c>
    </row>
    <row r="42" spans="1:9" ht="25.5">
      <c r="A42" s="14"/>
      <c r="B42" s="19">
        <v>75411</v>
      </c>
      <c r="C42" s="7" t="s">
        <v>45</v>
      </c>
      <c r="D42" s="45">
        <v>4030000</v>
      </c>
      <c r="E42" s="51">
        <v>335833</v>
      </c>
      <c r="F42" s="52">
        <v>335833</v>
      </c>
      <c r="G42" s="51">
        <v>335833</v>
      </c>
      <c r="H42" s="53">
        <f>SUM(E42:G42)</f>
        <v>1007499</v>
      </c>
      <c r="I42" s="112"/>
    </row>
    <row r="43" spans="1:8" ht="13.5" thickBot="1">
      <c r="A43" s="30"/>
      <c r="B43" s="28">
        <v>75414</v>
      </c>
      <c r="C43" s="29" t="s">
        <v>119</v>
      </c>
      <c r="D43" s="61">
        <v>23900</v>
      </c>
      <c r="E43" s="113">
        <v>1991</v>
      </c>
      <c r="F43" s="114">
        <v>1991</v>
      </c>
      <c r="G43" s="113">
        <v>1991</v>
      </c>
      <c r="H43" s="88">
        <f>SUM(E43:G43)</f>
        <v>5973</v>
      </c>
    </row>
    <row r="44" spans="1:8" ht="12.75">
      <c r="A44" s="40"/>
      <c r="B44" s="71">
        <v>75416</v>
      </c>
      <c r="C44" s="27" t="s">
        <v>46</v>
      </c>
      <c r="D44" s="86">
        <v>33800</v>
      </c>
      <c r="E44" s="115">
        <v>2816</v>
      </c>
      <c r="F44" s="116">
        <v>2816</v>
      </c>
      <c r="G44" s="115">
        <v>2816</v>
      </c>
      <c r="H44" s="87">
        <f>SUM(E44:G44)</f>
        <v>8448</v>
      </c>
    </row>
    <row r="45" spans="1:8" ht="13.5" thickBot="1">
      <c r="A45" s="39"/>
      <c r="B45" s="28">
        <v>75495</v>
      </c>
      <c r="C45" s="29" t="s">
        <v>27</v>
      </c>
      <c r="D45" s="61">
        <v>220000</v>
      </c>
      <c r="E45" s="58">
        <v>8000</v>
      </c>
      <c r="F45" s="59">
        <v>8000</v>
      </c>
      <c r="G45" s="58">
        <v>8000</v>
      </c>
      <c r="H45" s="53">
        <f>SUM(E45:G45)</f>
        <v>24000</v>
      </c>
    </row>
    <row r="46" spans="1:8" ht="13.5" thickBot="1">
      <c r="A46" s="12">
        <v>757</v>
      </c>
      <c r="B46" s="20"/>
      <c r="C46" s="5" t="s">
        <v>156</v>
      </c>
      <c r="D46" s="43">
        <f>SUM(D47)</f>
        <v>936899</v>
      </c>
      <c r="E46" s="43">
        <f>SUM(E47)</f>
        <v>4636</v>
      </c>
      <c r="F46" s="43">
        <f>SUM(F47)</f>
        <v>4636</v>
      </c>
      <c r="G46" s="43">
        <f>SUM(G47)</f>
        <v>245844</v>
      </c>
      <c r="H46" s="43">
        <f>SUM(H47)</f>
        <v>255116</v>
      </c>
    </row>
    <row r="47" spans="1:8" ht="52.5" customHeight="1" thickBot="1">
      <c r="A47" s="17"/>
      <c r="B47" s="13" t="s">
        <v>157</v>
      </c>
      <c r="C47" s="6" t="s">
        <v>158</v>
      </c>
      <c r="D47" s="46">
        <v>936899</v>
      </c>
      <c r="E47" s="47">
        <v>4636</v>
      </c>
      <c r="F47" s="48">
        <v>4636</v>
      </c>
      <c r="G47" s="47">
        <v>245844</v>
      </c>
      <c r="H47" s="49">
        <f>SUM(E47:G47)</f>
        <v>255116</v>
      </c>
    </row>
    <row r="48" spans="1:8" ht="13.5" thickBot="1">
      <c r="A48" s="12">
        <v>758</v>
      </c>
      <c r="B48" s="20"/>
      <c r="C48" s="5" t="s">
        <v>51</v>
      </c>
      <c r="D48" s="43">
        <f>SUM(D49)</f>
        <v>3144710</v>
      </c>
      <c r="E48" s="44">
        <f>SUM(E49)</f>
        <v>262059</v>
      </c>
      <c r="F48" s="44">
        <f>SUM(F49)</f>
        <v>262059</v>
      </c>
      <c r="G48" s="43">
        <f>SUM(G49)</f>
        <v>262059</v>
      </c>
      <c r="H48" s="43">
        <f>SUM(H49)</f>
        <v>786177</v>
      </c>
    </row>
    <row r="49" spans="1:8" ht="13.5" thickBot="1">
      <c r="A49" s="17"/>
      <c r="B49" s="13">
        <v>75818</v>
      </c>
      <c r="C49" s="6" t="s">
        <v>120</v>
      </c>
      <c r="D49" s="46">
        <v>3144710</v>
      </c>
      <c r="E49" s="47">
        <v>262059</v>
      </c>
      <c r="F49" s="48">
        <v>262059</v>
      </c>
      <c r="G49" s="47">
        <v>262059</v>
      </c>
      <c r="H49" s="49">
        <f>SUM(E49:G49)</f>
        <v>786177</v>
      </c>
    </row>
    <row r="50" spans="1:8" ht="13.5" thickBot="1">
      <c r="A50" s="12">
        <v>801</v>
      </c>
      <c r="B50" s="20"/>
      <c r="C50" s="5" t="s">
        <v>52</v>
      </c>
      <c r="D50" s="43">
        <f>SUM(D51:D63)</f>
        <v>67892642</v>
      </c>
      <c r="E50" s="44">
        <f>SUM(E51:E63)</f>
        <v>9604764</v>
      </c>
      <c r="F50" s="44">
        <f>SUM(F51:F63)</f>
        <v>9604764</v>
      </c>
      <c r="G50" s="43">
        <f>SUM(G51:G63)</f>
        <v>5156379</v>
      </c>
      <c r="H50" s="43">
        <f>SUM(H51:H63)</f>
        <v>24365907</v>
      </c>
    </row>
    <row r="51" spans="1:8" ht="12.75">
      <c r="A51" s="17"/>
      <c r="B51" s="19">
        <v>80101</v>
      </c>
      <c r="C51" s="7" t="s">
        <v>53</v>
      </c>
      <c r="D51" s="45">
        <v>16562697</v>
      </c>
      <c r="E51" s="49">
        <v>2438106</v>
      </c>
      <c r="F51" s="52">
        <v>2438106</v>
      </c>
      <c r="G51" s="51">
        <v>1219053</v>
      </c>
      <c r="H51" s="53">
        <f aca="true" t="shared" si="1" ref="H51:H63">SUM(E51:G51)</f>
        <v>6095265</v>
      </c>
    </row>
    <row r="52" spans="1:8" ht="12.75">
      <c r="A52" s="17"/>
      <c r="B52" s="21">
        <v>80102</v>
      </c>
      <c r="C52" s="9" t="s">
        <v>149</v>
      </c>
      <c r="D52" s="54">
        <v>907858</v>
      </c>
      <c r="E52" s="57">
        <v>124286</v>
      </c>
      <c r="F52" s="56">
        <v>124286</v>
      </c>
      <c r="G52" s="55">
        <v>62143</v>
      </c>
      <c r="H52" s="53">
        <f t="shared" si="1"/>
        <v>310715</v>
      </c>
    </row>
    <row r="53" spans="1:8" ht="12.75">
      <c r="A53" s="17"/>
      <c r="B53" s="21">
        <v>80104</v>
      </c>
      <c r="C53" s="9" t="s">
        <v>6</v>
      </c>
      <c r="D53" s="54">
        <v>7477366</v>
      </c>
      <c r="E53" s="49">
        <v>974902</v>
      </c>
      <c r="F53" s="56">
        <v>974902</v>
      </c>
      <c r="G53" s="55">
        <v>556586</v>
      </c>
      <c r="H53" s="53">
        <f t="shared" si="1"/>
        <v>2506390</v>
      </c>
    </row>
    <row r="54" spans="1:8" ht="12.75">
      <c r="A54" s="17"/>
      <c r="B54" s="21">
        <v>80110</v>
      </c>
      <c r="C54" s="9" t="s">
        <v>54</v>
      </c>
      <c r="D54" s="54">
        <v>11219404</v>
      </c>
      <c r="E54" s="57">
        <v>1587476</v>
      </c>
      <c r="F54" s="56">
        <v>1587476</v>
      </c>
      <c r="G54" s="55">
        <v>852902</v>
      </c>
      <c r="H54" s="53">
        <f t="shared" si="1"/>
        <v>4027854</v>
      </c>
    </row>
    <row r="55" spans="1:8" ht="12.75">
      <c r="A55" s="17"/>
      <c r="B55" s="21">
        <v>80111</v>
      </c>
      <c r="C55" s="9" t="s">
        <v>121</v>
      </c>
      <c r="D55" s="54">
        <v>555705</v>
      </c>
      <c r="E55" s="57">
        <v>85494</v>
      </c>
      <c r="F55" s="56">
        <v>85494</v>
      </c>
      <c r="G55" s="55">
        <v>42747</v>
      </c>
      <c r="H55" s="53">
        <f t="shared" si="1"/>
        <v>213735</v>
      </c>
    </row>
    <row r="56" spans="1:8" ht="12.75">
      <c r="A56" s="17"/>
      <c r="B56" s="21" t="s">
        <v>135</v>
      </c>
      <c r="C56" s="9" t="s">
        <v>136</v>
      </c>
      <c r="D56" s="54">
        <v>11308</v>
      </c>
      <c r="E56" s="55">
        <v>942</v>
      </c>
      <c r="F56" s="56">
        <v>942</v>
      </c>
      <c r="G56" s="55">
        <v>942</v>
      </c>
      <c r="H56" s="53">
        <f t="shared" si="1"/>
        <v>2826</v>
      </c>
    </row>
    <row r="57" spans="1:8" ht="12.75">
      <c r="A57" s="17"/>
      <c r="B57" s="21">
        <v>80120</v>
      </c>
      <c r="C57" s="9" t="s">
        <v>150</v>
      </c>
      <c r="D57" s="54">
        <v>12506054</v>
      </c>
      <c r="E57" s="49">
        <v>1796442</v>
      </c>
      <c r="F57" s="56">
        <v>1796442</v>
      </c>
      <c r="G57" s="55">
        <v>939055</v>
      </c>
      <c r="H57" s="53">
        <f t="shared" si="1"/>
        <v>4531939</v>
      </c>
    </row>
    <row r="58" spans="1:8" ht="12.75">
      <c r="A58" s="17"/>
      <c r="B58" s="21" t="s">
        <v>140</v>
      </c>
      <c r="C58" s="9" t="s">
        <v>88</v>
      </c>
      <c r="D58" s="54">
        <v>1501594</v>
      </c>
      <c r="E58" s="57">
        <v>216645</v>
      </c>
      <c r="F58" s="56">
        <v>216645</v>
      </c>
      <c r="G58" s="55">
        <v>116813</v>
      </c>
      <c r="H58" s="53">
        <f t="shared" si="1"/>
        <v>550103</v>
      </c>
    </row>
    <row r="59" spans="1:8" ht="12.75">
      <c r="A59" s="17"/>
      <c r="B59" s="21">
        <v>80130</v>
      </c>
      <c r="C59" s="9" t="s">
        <v>84</v>
      </c>
      <c r="D59" s="54">
        <v>14719629</v>
      </c>
      <c r="E59" s="49">
        <v>2029352</v>
      </c>
      <c r="F59" s="56">
        <v>2029352</v>
      </c>
      <c r="G59" s="55">
        <v>1177057</v>
      </c>
      <c r="H59" s="53">
        <f t="shared" si="1"/>
        <v>5235761</v>
      </c>
    </row>
    <row r="60" spans="1:8" ht="12.75">
      <c r="A60" s="17"/>
      <c r="B60" s="21">
        <v>80134</v>
      </c>
      <c r="C60" s="9" t="s">
        <v>151</v>
      </c>
      <c r="D60" s="54">
        <v>290282</v>
      </c>
      <c r="E60" s="57">
        <v>44658</v>
      </c>
      <c r="F60" s="56">
        <v>44658</v>
      </c>
      <c r="G60" s="55">
        <v>22329</v>
      </c>
      <c r="H60" s="53">
        <f t="shared" si="1"/>
        <v>111645</v>
      </c>
    </row>
    <row r="61" spans="1:11" ht="51">
      <c r="A61" s="17"/>
      <c r="B61" s="21">
        <v>80140</v>
      </c>
      <c r="C61" s="9" t="s">
        <v>3</v>
      </c>
      <c r="D61" s="54">
        <v>1199682</v>
      </c>
      <c r="E61" s="57">
        <v>184566</v>
      </c>
      <c r="F61" s="56">
        <v>184566</v>
      </c>
      <c r="G61" s="55">
        <v>92283</v>
      </c>
      <c r="H61" s="53">
        <f t="shared" si="1"/>
        <v>461415</v>
      </c>
      <c r="K61" s="112"/>
    </row>
    <row r="62" spans="1:8" ht="25.5" customHeight="1">
      <c r="A62" s="17"/>
      <c r="B62" s="21" t="s">
        <v>141</v>
      </c>
      <c r="C62" s="9" t="s">
        <v>142</v>
      </c>
      <c r="D62" s="54">
        <v>324519</v>
      </c>
      <c r="E62" s="55">
        <v>27043</v>
      </c>
      <c r="F62" s="56">
        <v>27043</v>
      </c>
      <c r="G62" s="55">
        <v>27043</v>
      </c>
      <c r="H62" s="53">
        <f t="shared" si="1"/>
        <v>81129</v>
      </c>
    </row>
    <row r="63" spans="1:8" ht="13.5" thickBot="1">
      <c r="A63" s="17"/>
      <c r="B63" s="22">
        <v>80195</v>
      </c>
      <c r="C63" s="8" t="s">
        <v>27</v>
      </c>
      <c r="D63" s="42">
        <v>616544</v>
      </c>
      <c r="E63" s="58">
        <v>94852</v>
      </c>
      <c r="F63" s="59">
        <v>94852</v>
      </c>
      <c r="G63" s="58">
        <v>47426</v>
      </c>
      <c r="H63" s="53">
        <f t="shared" si="1"/>
        <v>237130</v>
      </c>
    </row>
    <row r="64" spans="1:8" ht="13.5" thickBot="1">
      <c r="A64" s="12">
        <v>803</v>
      </c>
      <c r="B64" s="20"/>
      <c r="C64" s="5" t="s">
        <v>105</v>
      </c>
      <c r="D64" s="62">
        <f>SUM(D65:D66)</f>
        <v>32291</v>
      </c>
      <c r="E64" s="63">
        <f>SUM(E65:E66)</f>
        <v>40</v>
      </c>
      <c r="F64" s="63">
        <f>SUM(F65:F66)</f>
        <v>11200</v>
      </c>
      <c r="G64" s="62">
        <f>SUM(G65:G66)</f>
        <v>5000</v>
      </c>
      <c r="H64" s="62">
        <f>SUM(H65:H66)</f>
        <v>16240</v>
      </c>
    </row>
    <row r="65" spans="1:8" ht="24.75" customHeight="1">
      <c r="A65" s="26"/>
      <c r="B65" s="71" t="s">
        <v>2</v>
      </c>
      <c r="C65" s="27" t="s">
        <v>104</v>
      </c>
      <c r="D65" s="64">
        <v>32291</v>
      </c>
      <c r="E65" s="51">
        <v>40</v>
      </c>
      <c r="F65" s="52">
        <v>11200</v>
      </c>
      <c r="G65" s="51">
        <v>5000</v>
      </c>
      <c r="H65" s="87">
        <f>SUM(E65:G65)</f>
        <v>16240</v>
      </c>
    </row>
    <row r="66" spans="1:8" ht="13.5" thickBot="1">
      <c r="A66" s="17"/>
      <c r="B66" s="13" t="s">
        <v>159</v>
      </c>
      <c r="C66" s="6" t="s">
        <v>27</v>
      </c>
      <c r="D66" s="65"/>
      <c r="E66" s="58"/>
      <c r="F66" s="59">
        <v>0</v>
      </c>
      <c r="G66" s="58">
        <v>0</v>
      </c>
      <c r="H66" s="53">
        <f>SUM(E66:G66)</f>
        <v>0</v>
      </c>
    </row>
    <row r="67" spans="1:8" ht="13.5" thickBot="1">
      <c r="A67" s="12">
        <v>851</v>
      </c>
      <c r="B67" s="20"/>
      <c r="C67" s="5" t="s">
        <v>56</v>
      </c>
      <c r="D67" s="43">
        <f>SUM(D68:D70)</f>
        <v>865750</v>
      </c>
      <c r="E67" s="44">
        <f>SUM(E68:E70)</f>
        <v>72145</v>
      </c>
      <c r="F67" s="44">
        <f>SUM(F68:F70)</f>
        <v>72145</v>
      </c>
      <c r="G67" s="43">
        <f>SUM(G68:G70)</f>
        <v>72145</v>
      </c>
      <c r="H67" s="43">
        <f>SUM(H68:H70)</f>
        <v>216435</v>
      </c>
    </row>
    <row r="68" spans="1:8" ht="13.5" customHeight="1">
      <c r="A68" s="17"/>
      <c r="B68" s="19">
        <v>85154</v>
      </c>
      <c r="C68" s="7" t="s">
        <v>122</v>
      </c>
      <c r="D68" s="45">
        <v>750000</v>
      </c>
      <c r="E68" s="51">
        <v>62500</v>
      </c>
      <c r="F68" s="52">
        <v>62500</v>
      </c>
      <c r="G68" s="51">
        <v>62500</v>
      </c>
      <c r="H68" s="53">
        <f>SUM(E68:G68)</f>
        <v>187500</v>
      </c>
    </row>
    <row r="69" spans="1:8" ht="52.5" customHeight="1">
      <c r="A69" s="17"/>
      <c r="B69" s="23">
        <v>85156</v>
      </c>
      <c r="C69" s="9" t="s">
        <v>5</v>
      </c>
      <c r="D69" s="66">
        <v>34000</v>
      </c>
      <c r="E69" s="55">
        <v>2833</v>
      </c>
      <c r="F69" s="56">
        <v>2833</v>
      </c>
      <c r="G69" s="55">
        <v>2833</v>
      </c>
      <c r="H69" s="53">
        <f>SUM(E69:G69)</f>
        <v>8499</v>
      </c>
    </row>
    <row r="70" spans="1:8" ht="13.5" thickBot="1">
      <c r="A70" s="17"/>
      <c r="B70" s="22">
        <v>85195</v>
      </c>
      <c r="C70" s="8" t="s">
        <v>27</v>
      </c>
      <c r="D70" s="42">
        <v>81750</v>
      </c>
      <c r="E70" s="58">
        <v>6812</v>
      </c>
      <c r="F70" s="59">
        <v>6812</v>
      </c>
      <c r="G70" s="58">
        <v>6812</v>
      </c>
      <c r="H70" s="53">
        <f>SUM(E70:G70)</f>
        <v>20436</v>
      </c>
    </row>
    <row r="71" spans="1:8" ht="13.5" thickBot="1">
      <c r="A71" s="12">
        <v>852</v>
      </c>
      <c r="B71" s="20"/>
      <c r="C71" s="5" t="s">
        <v>7</v>
      </c>
      <c r="D71" s="43">
        <f>SUM(D72:D86)</f>
        <v>36454497</v>
      </c>
      <c r="E71" s="44">
        <f>SUM(E72:E86)</f>
        <v>3037869.9166666665</v>
      </c>
      <c r="F71" s="44">
        <f>SUM(F72:F86)</f>
        <v>3420783.9166666665</v>
      </c>
      <c r="G71" s="43">
        <f>SUM(G72:G86)</f>
        <v>3037869.9166666665</v>
      </c>
      <c r="H71" s="43">
        <f>SUM(H72:H86)</f>
        <v>9496523.75</v>
      </c>
    </row>
    <row r="72" spans="1:8" ht="25.5">
      <c r="A72" s="40"/>
      <c r="B72" s="34" t="s">
        <v>8</v>
      </c>
      <c r="C72" s="7" t="s">
        <v>57</v>
      </c>
      <c r="D72" s="45">
        <v>2084877</v>
      </c>
      <c r="E72" s="51">
        <v>173739</v>
      </c>
      <c r="F72" s="52">
        <v>235939</v>
      </c>
      <c r="G72" s="51">
        <v>173739</v>
      </c>
      <c r="H72" s="53">
        <f aca="true" t="shared" si="2" ref="H72:H86">SUM(E72:G72)</f>
        <v>583417</v>
      </c>
    </row>
    <row r="73" spans="1:8" ht="12.75">
      <c r="A73" s="17"/>
      <c r="B73" s="33" t="s">
        <v>9</v>
      </c>
      <c r="C73" s="9" t="s">
        <v>58</v>
      </c>
      <c r="D73" s="54">
        <v>2865590</v>
      </c>
      <c r="E73" s="51">
        <v>238799</v>
      </c>
      <c r="F73" s="52">
        <v>357699</v>
      </c>
      <c r="G73" s="51">
        <v>238799</v>
      </c>
      <c r="H73" s="53">
        <f t="shared" si="2"/>
        <v>835297</v>
      </c>
    </row>
    <row r="74" spans="1:8" ht="52.5" customHeight="1">
      <c r="A74" s="17"/>
      <c r="B74" s="33" t="s">
        <v>10</v>
      </c>
      <c r="C74" s="9" t="s">
        <v>21</v>
      </c>
      <c r="D74" s="54">
        <v>784530</v>
      </c>
      <c r="E74" s="51">
        <v>65377</v>
      </c>
      <c r="F74" s="52">
        <v>94282</v>
      </c>
      <c r="G74" s="51">
        <v>65377</v>
      </c>
      <c r="H74" s="53">
        <f t="shared" si="2"/>
        <v>225036</v>
      </c>
    </row>
    <row r="75" spans="1:8" ht="12.75">
      <c r="A75" s="17"/>
      <c r="B75" s="33" t="s">
        <v>11</v>
      </c>
      <c r="C75" s="9" t="s">
        <v>123</v>
      </c>
      <c r="D75" s="54">
        <v>843348</v>
      </c>
      <c r="E75" s="51">
        <f>(D75/12)</f>
        <v>70279</v>
      </c>
      <c r="F75" s="52">
        <f>(D75/12)</f>
        <v>70279</v>
      </c>
      <c r="G75" s="51">
        <f>D75/12</f>
        <v>70279</v>
      </c>
      <c r="H75" s="53">
        <f t="shared" si="2"/>
        <v>210837</v>
      </c>
    </row>
    <row r="76" spans="1:8" ht="53.25" customHeight="1">
      <c r="A76" s="17"/>
      <c r="B76" s="33" t="s">
        <v>145</v>
      </c>
      <c r="C76" s="9" t="s">
        <v>146</v>
      </c>
      <c r="D76" s="54">
        <v>16900000</v>
      </c>
      <c r="E76" s="51">
        <f>(D76/12)</f>
        <v>1408333.3333333333</v>
      </c>
      <c r="F76" s="52">
        <f>(D76/12)</f>
        <v>1408333.3333333333</v>
      </c>
      <c r="G76" s="51">
        <f>D76/12</f>
        <v>1408333.3333333333</v>
      </c>
      <c r="H76" s="53">
        <f t="shared" si="2"/>
        <v>4225000</v>
      </c>
    </row>
    <row r="77" spans="1:8" ht="75.75" customHeight="1">
      <c r="A77" s="17"/>
      <c r="B77" s="35" t="s">
        <v>12</v>
      </c>
      <c r="C77" s="9" t="s">
        <v>0</v>
      </c>
      <c r="D77" s="66">
        <v>174000</v>
      </c>
      <c r="E77" s="51">
        <f>(D77/12)</f>
        <v>14500</v>
      </c>
      <c r="F77" s="52">
        <f>(D77/12)</f>
        <v>14500</v>
      </c>
      <c r="G77" s="51">
        <f>D77/12</f>
        <v>14500</v>
      </c>
      <c r="H77" s="53">
        <f t="shared" si="2"/>
        <v>43500</v>
      </c>
    </row>
    <row r="78" spans="1:8" ht="38.25" customHeight="1">
      <c r="A78" s="17"/>
      <c r="B78" s="35" t="s">
        <v>13</v>
      </c>
      <c r="C78" s="9" t="s">
        <v>79</v>
      </c>
      <c r="D78" s="66">
        <v>3198633</v>
      </c>
      <c r="E78" s="51">
        <f>(D78/12)</f>
        <v>266552.75</v>
      </c>
      <c r="F78" s="52">
        <f>(D78/12)</f>
        <v>266552.75</v>
      </c>
      <c r="G78" s="51">
        <f>D78/12</f>
        <v>266552.75</v>
      </c>
      <c r="H78" s="53">
        <f t="shared" si="2"/>
        <v>799658.25</v>
      </c>
    </row>
    <row r="79" spans="1:8" ht="12.75">
      <c r="A79" s="17"/>
      <c r="B79" s="22" t="s">
        <v>14</v>
      </c>
      <c r="C79" s="8" t="s">
        <v>124</v>
      </c>
      <c r="D79" s="42">
        <v>5308114</v>
      </c>
      <c r="E79" s="51">
        <f>(D79/12)</f>
        <v>442342.8333333333</v>
      </c>
      <c r="F79" s="52">
        <f>(D79/12)</f>
        <v>442342.8333333333</v>
      </c>
      <c r="G79" s="51">
        <f>D79/12</f>
        <v>442342.8333333333</v>
      </c>
      <c r="H79" s="60">
        <f t="shared" si="2"/>
        <v>1327028.5</v>
      </c>
    </row>
    <row r="80" spans="1:8" ht="13.5" thickBot="1">
      <c r="A80" s="39"/>
      <c r="B80" s="28" t="s">
        <v>15</v>
      </c>
      <c r="C80" s="29" t="s">
        <v>61</v>
      </c>
      <c r="D80" s="61">
        <v>1908619</v>
      </c>
      <c r="E80" s="51">
        <v>159051</v>
      </c>
      <c r="F80" s="52">
        <v>253401</v>
      </c>
      <c r="G80" s="51">
        <v>159051</v>
      </c>
      <c r="H80" s="88">
        <f t="shared" si="2"/>
        <v>571503</v>
      </c>
    </row>
    <row r="81" spans="1:8" ht="25.5">
      <c r="A81" s="17"/>
      <c r="B81" s="120" t="s">
        <v>160</v>
      </c>
      <c r="C81" s="7" t="s">
        <v>161</v>
      </c>
      <c r="D81" s="45">
        <v>191728</v>
      </c>
      <c r="E81" s="51">
        <v>15977</v>
      </c>
      <c r="F81" s="52">
        <v>15977</v>
      </c>
      <c r="G81" s="51">
        <v>15977</v>
      </c>
      <c r="H81" s="53">
        <f t="shared" si="2"/>
        <v>47931</v>
      </c>
    </row>
    <row r="82" spans="1:8" ht="27" customHeight="1">
      <c r="A82" s="72"/>
      <c r="B82" s="33" t="s">
        <v>19</v>
      </c>
      <c r="C82" s="9" t="s">
        <v>62</v>
      </c>
      <c r="D82" s="54">
        <v>269348</v>
      </c>
      <c r="E82" s="51">
        <v>22445</v>
      </c>
      <c r="F82" s="52">
        <v>35145</v>
      </c>
      <c r="G82" s="51">
        <v>22445</v>
      </c>
      <c r="H82" s="53">
        <f t="shared" si="2"/>
        <v>80035</v>
      </c>
    </row>
    <row r="83" spans="1:8" ht="38.25" customHeight="1">
      <c r="A83" s="17"/>
      <c r="B83" s="33" t="s">
        <v>18</v>
      </c>
      <c r="C83" s="9" t="s">
        <v>152</v>
      </c>
      <c r="D83" s="54">
        <v>1156290</v>
      </c>
      <c r="E83" s="51">
        <v>96357</v>
      </c>
      <c r="F83" s="52">
        <v>162216</v>
      </c>
      <c r="G83" s="51">
        <v>96357</v>
      </c>
      <c r="H83" s="53">
        <f t="shared" si="2"/>
        <v>354930</v>
      </c>
    </row>
    <row r="84" spans="1:8" ht="12.75">
      <c r="A84" s="17"/>
      <c r="B84" s="33" t="s">
        <v>17</v>
      </c>
      <c r="C84" s="9" t="s">
        <v>74</v>
      </c>
      <c r="D84" s="54">
        <v>41000</v>
      </c>
      <c r="E84" s="51">
        <v>3416</v>
      </c>
      <c r="F84" s="52">
        <v>3416</v>
      </c>
      <c r="G84" s="51">
        <v>3416</v>
      </c>
      <c r="H84" s="53">
        <f t="shared" si="2"/>
        <v>10248</v>
      </c>
    </row>
    <row r="85" spans="1:8" ht="25.5">
      <c r="A85" s="17"/>
      <c r="B85" s="21" t="s">
        <v>172</v>
      </c>
      <c r="C85" s="9" t="s">
        <v>139</v>
      </c>
      <c r="D85" s="54"/>
      <c r="E85" s="51">
        <v>0</v>
      </c>
      <c r="F85" s="52"/>
      <c r="G85" s="51">
        <v>0</v>
      </c>
      <c r="H85" s="53">
        <f t="shared" si="2"/>
        <v>0</v>
      </c>
    </row>
    <row r="86" spans="1:8" ht="13.5" thickBot="1">
      <c r="A86" s="39"/>
      <c r="B86" s="36" t="s">
        <v>107</v>
      </c>
      <c r="C86" s="6" t="s">
        <v>27</v>
      </c>
      <c r="D86" s="46">
        <v>728420</v>
      </c>
      <c r="E86" s="51">
        <v>60701</v>
      </c>
      <c r="F86" s="52">
        <v>60701</v>
      </c>
      <c r="G86" s="51">
        <v>60701</v>
      </c>
      <c r="H86" s="53">
        <f t="shared" si="2"/>
        <v>182103</v>
      </c>
    </row>
    <row r="87" spans="1:8" ht="26.25" thickBot="1">
      <c r="A87" s="12">
        <v>853</v>
      </c>
      <c r="B87" s="20"/>
      <c r="C87" s="24" t="s">
        <v>16</v>
      </c>
      <c r="D87" s="43">
        <f>SUM(D88:D89)</f>
        <v>293168</v>
      </c>
      <c r="E87" s="43">
        <f>SUM(E88:E89)</f>
        <v>24430</v>
      </c>
      <c r="F87" s="43">
        <f>SUM(F88:F89)</f>
        <v>35425</v>
      </c>
      <c r="G87" s="43">
        <f>SUM(G88:G89)</f>
        <v>24430</v>
      </c>
      <c r="H87" s="43">
        <f>SUM(H88:H89)</f>
        <v>84285</v>
      </c>
    </row>
    <row r="88" spans="1:8" ht="26.25" thickBot="1">
      <c r="A88" s="17"/>
      <c r="B88" s="71" t="s">
        <v>125</v>
      </c>
      <c r="C88" s="27" t="s">
        <v>102</v>
      </c>
      <c r="D88" s="86">
        <v>269998</v>
      </c>
      <c r="E88" s="115">
        <v>22500</v>
      </c>
      <c r="F88" s="116">
        <v>33495</v>
      </c>
      <c r="G88" s="115">
        <v>22500</v>
      </c>
      <c r="H88" s="87">
        <f>SUM(E88:G88)</f>
        <v>78495</v>
      </c>
    </row>
    <row r="89" spans="1:8" ht="13.5" thickBot="1">
      <c r="A89" s="17"/>
      <c r="B89" s="13" t="s">
        <v>189</v>
      </c>
      <c r="C89" s="6" t="s">
        <v>27</v>
      </c>
      <c r="D89" s="46">
        <v>23170</v>
      </c>
      <c r="E89" s="170">
        <v>1930</v>
      </c>
      <c r="F89" s="48">
        <v>1930</v>
      </c>
      <c r="G89" s="47">
        <v>1930</v>
      </c>
      <c r="H89" s="87">
        <f>SUM(E89:G89)</f>
        <v>5790</v>
      </c>
    </row>
    <row r="90" spans="1:8" ht="26.25" thickBot="1">
      <c r="A90" s="12">
        <v>854</v>
      </c>
      <c r="B90" s="20"/>
      <c r="C90" s="5" t="s">
        <v>63</v>
      </c>
      <c r="D90" s="43">
        <f>SUM(D91:D96)</f>
        <v>5264889</v>
      </c>
      <c r="E90" s="44">
        <f>SUM(E91:E96)</f>
        <v>724252</v>
      </c>
      <c r="F90" s="44">
        <f>SUM(F91:F96)</f>
        <v>779585</v>
      </c>
      <c r="G90" s="43">
        <f>SUM(G91:G96)</f>
        <v>413336</v>
      </c>
      <c r="H90" s="43">
        <f>SUM(H91:H96)</f>
        <v>1917173</v>
      </c>
    </row>
    <row r="91" spans="1:8" ht="12.75">
      <c r="A91" s="17"/>
      <c r="B91" s="19">
        <v>85401</v>
      </c>
      <c r="C91" s="7" t="s">
        <v>126</v>
      </c>
      <c r="D91" s="45">
        <v>1296421</v>
      </c>
      <c r="E91" s="86">
        <v>199448</v>
      </c>
      <c r="F91" s="93">
        <v>199448</v>
      </c>
      <c r="G91" s="51">
        <v>99724</v>
      </c>
      <c r="H91" s="53">
        <f aca="true" t="shared" si="3" ref="H91:H96">SUM(E91:G91)</f>
        <v>498620</v>
      </c>
    </row>
    <row r="92" spans="1:8" ht="27.75" customHeight="1">
      <c r="A92" s="17"/>
      <c r="B92" s="21">
        <v>85406</v>
      </c>
      <c r="C92" s="25" t="s">
        <v>1</v>
      </c>
      <c r="D92" s="54">
        <v>741654</v>
      </c>
      <c r="E92" s="45">
        <v>114100</v>
      </c>
      <c r="F92" s="90">
        <v>114100</v>
      </c>
      <c r="G92" s="55">
        <v>57050</v>
      </c>
      <c r="H92" s="53">
        <f t="shared" si="3"/>
        <v>285250</v>
      </c>
    </row>
    <row r="93" spans="1:8" ht="12.75">
      <c r="A93" s="17"/>
      <c r="B93" s="21">
        <v>85410</v>
      </c>
      <c r="C93" s="9" t="s">
        <v>64</v>
      </c>
      <c r="D93" s="54">
        <v>2908835</v>
      </c>
      <c r="E93" s="53">
        <v>384462</v>
      </c>
      <c r="F93" s="139">
        <v>384462</v>
      </c>
      <c r="G93" s="55">
        <v>200852</v>
      </c>
      <c r="H93" s="53">
        <f t="shared" si="3"/>
        <v>969776</v>
      </c>
    </row>
    <row r="94" spans="1:8" ht="12.75">
      <c r="A94" s="17"/>
      <c r="B94" s="21" t="s">
        <v>20</v>
      </c>
      <c r="C94" s="9" t="s">
        <v>65</v>
      </c>
      <c r="D94" s="54">
        <v>272800</v>
      </c>
      <c r="E94" s="55">
        <v>20232</v>
      </c>
      <c r="F94" s="56">
        <v>75564</v>
      </c>
      <c r="G94" s="55">
        <v>52149</v>
      </c>
      <c r="H94" s="53">
        <f t="shared" si="3"/>
        <v>147945</v>
      </c>
    </row>
    <row r="95" spans="1:8" ht="27.75" customHeight="1">
      <c r="A95" s="17"/>
      <c r="B95" s="21" t="s">
        <v>143</v>
      </c>
      <c r="C95" s="9" t="s">
        <v>144</v>
      </c>
      <c r="D95" s="54">
        <v>13333</v>
      </c>
      <c r="E95" s="55">
        <v>1111</v>
      </c>
      <c r="F95" s="56">
        <v>1111</v>
      </c>
      <c r="G95" s="55">
        <v>1111</v>
      </c>
      <c r="H95" s="53">
        <f t="shared" si="3"/>
        <v>3333</v>
      </c>
    </row>
    <row r="96" spans="1:8" ht="13.5" thickBot="1">
      <c r="A96" s="17"/>
      <c r="B96" s="22" t="s">
        <v>127</v>
      </c>
      <c r="C96" s="8" t="s">
        <v>129</v>
      </c>
      <c r="D96" s="42">
        <v>31846</v>
      </c>
      <c r="E96" s="58">
        <v>4899</v>
      </c>
      <c r="F96" s="59">
        <v>4900</v>
      </c>
      <c r="G96" s="58">
        <v>2450</v>
      </c>
      <c r="H96" s="53">
        <f t="shared" si="3"/>
        <v>12249</v>
      </c>
    </row>
    <row r="97" spans="1:8" ht="26.25" thickBot="1">
      <c r="A97" s="12">
        <v>900</v>
      </c>
      <c r="B97" s="20"/>
      <c r="C97" s="5" t="s">
        <v>66</v>
      </c>
      <c r="D97" s="43">
        <f>SUM(D98:D105)</f>
        <v>5325380</v>
      </c>
      <c r="E97" s="44">
        <f>SUM(E98:E105)</f>
        <v>313043</v>
      </c>
      <c r="F97" s="44">
        <f>SUM(F98:F105)</f>
        <v>321203</v>
      </c>
      <c r="G97" s="43">
        <f>SUM(G98:G105)</f>
        <v>771043</v>
      </c>
      <c r="H97" s="43">
        <f>SUM(H98:H105)</f>
        <v>1405289</v>
      </c>
    </row>
    <row r="98" spans="1:8" ht="24.75" customHeight="1">
      <c r="A98" s="17"/>
      <c r="B98" s="19">
        <v>90001</v>
      </c>
      <c r="C98" s="7" t="s">
        <v>67</v>
      </c>
      <c r="D98" s="45">
        <v>1000000</v>
      </c>
      <c r="E98" s="51"/>
      <c r="F98" s="52">
        <v>0</v>
      </c>
      <c r="G98" s="51"/>
      <c r="H98" s="53">
        <f aca="true" t="shared" si="4" ref="H98:H105">SUM(E98:G98)</f>
        <v>0</v>
      </c>
    </row>
    <row r="99" spans="1:8" ht="12.75">
      <c r="A99" s="17"/>
      <c r="B99" s="21">
        <v>90002</v>
      </c>
      <c r="C99" s="9" t="s">
        <v>68</v>
      </c>
      <c r="D99" s="54">
        <v>367560</v>
      </c>
      <c r="E99" s="55">
        <v>29290</v>
      </c>
      <c r="F99" s="56">
        <v>29290</v>
      </c>
      <c r="G99" s="55">
        <v>29290</v>
      </c>
      <c r="H99" s="53">
        <f t="shared" si="4"/>
        <v>87870</v>
      </c>
    </row>
    <row r="100" spans="1:8" ht="12.75">
      <c r="A100" s="17"/>
      <c r="B100" s="21">
        <v>90003</v>
      </c>
      <c r="C100" s="9" t="s">
        <v>130</v>
      </c>
      <c r="D100" s="54">
        <v>629600</v>
      </c>
      <c r="E100" s="55">
        <v>50000</v>
      </c>
      <c r="F100" s="56">
        <v>50000</v>
      </c>
      <c r="G100" s="55">
        <v>500000</v>
      </c>
      <c r="H100" s="53">
        <f t="shared" si="4"/>
        <v>600000</v>
      </c>
    </row>
    <row r="101" spans="1:8" ht="25.5" customHeight="1">
      <c r="A101" s="17"/>
      <c r="B101" s="21">
        <v>90004</v>
      </c>
      <c r="C101" s="9" t="s">
        <v>131</v>
      </c>
      <c r="D101" s="54">
        <v>662000</v>
      </c>
      <c r="E101" s="55">
        <v>44360</v>
      </c>
      <c r="F101" s="56">
        <v>34520</v>
      </c>
      <c r="G101" s="55">
        <v>49360</v>
      </c>
      <c r="H101" s="53">
        <f t="shared" si="4"/>
        <v>128240</v>
      </c>
    </row>
    <row r="102" spans="1:8" ht="12.75">
      <c r="A102" s="17"/>
      <c r="B102" s="21">
        <v>90013</v>
      </c>
      <c r="C102" s="9" t="s">
        <v>147</v>
      </c>
      <c r="D102" s="54">
        <v>122000</v>
      </c>
      <c r="E102" s="55"/>
      <c r="F102" s="56">
        <v>11000</v>
      </c>
      <c r="G102" s="55">
        <v>11000</v>
      </c>
      <c r="H102" s="53">
        <f t="shared" si="4"/>
        <v>22000</v>
      </c>
    </row>
    <row r="103" spans="1:8" ht="13.5" customHeight="1">
      <c r="A103" s="17"/>
      <c r="B103" s="21">
        <v>90015</v>
      </c>
      <c r="C103" s="9" t="s">
        <v>132</v>
      </c>
      <c r="D103" s="54">
        <v>2100000</v>
      </c>
      <c r="E103" s="55">
        <v>175000</v>
      </c>
      <c r="F103" s="56">
        <v>180000</v>
      </c>
      <c r="G103" s="55">
        <v>165000</v>
      </c>
      <c r="H103" s="53">
        <f>SUM(E103:G103)</f>
        <v>520000</v>
      </c>
    </row>
    <row r="104" spans="1:8" ht="24.75" customHeight="1">
      <c r="A104" s="17"/>
      <c r="B104" s="21" t="s">
        <v>137</v>
      </c>
      <c r="C104" s="9" t="s">
        <v>139</v>
      </c>
      <c r="D104" s="67">
        <v>4720</v>
      </c>
      <c r="E104" s="55">
        <v>393</v>
      </c>
      <c r="F104" s="56">
        <v>393</v>
      </c>
      <c r="G104" s="55">
        <v>393</v>
      </c>
      <c r="H104" s="53">
        <f t="shared" si="4"/>
        <v>1179</v>
      </c>
    </row>
    <row r="105" spans="1:8" ht="13.5" thickBot="1">
      <c r="A105" s="17"/>
      <c r="B105" s="22">
        <v>90095</v>
      </c>
      <c r="C105" s="8" t="s">
        <v>27</v>
      </c>
      <c r="D105" s="42">
        <v>439500</v>
      </c>
      <c r="E105" s="68">
        <v>14000</v>
      </c>
      <c r="F105" s="59">
        <v>16000</v>
      </c>
      <c r="G105" s="58">
        <v>16000</v>
      </c>
      <c r="H105" s="53">
        <f t="shared" si="4"/>
        <v>46000</v>
      </c>
    </row>
    <row r="106" spans="1:8" ht="26.25" thickBot="1">
      <c r="A106" s="12">
        <v>921</v>
      </c>
      <c r="B106" s="20"/>
      <c r="C106" s="5" t="s">
        <v>69</v>
      </c>
      <c r="D106" s="43">
        <f>SUM(D107:D113)</f>
        <v>4275264</v>
      </c>
      <c r="E106" s="44">
        <f>SUM(E107:E113)</f>
        <v>356272</v>
      </c>
      <c r="F106" s="44">
        <f>SUM(F107:F113)</f>
        <v>356272</v>
      </c>
      <c r="G106" s="43">
        <f>SUM(G107:G113)</f>
        <v>356272</v>
      </c>
      <c r="H106" s="43">
        <f>SUM(H107:H113)</f>
        <v>1068816</v>
      </c>
    </row>
    <row r="107" spans="1:8" ht="12.75">
      <c r="A107" s="17"/>
      <c r="B107" s="19">
        <v>92106</v>
      </c>
      <c r="C107" s="7" t="s">
        <v>81</v>
      </c>
      <c r="D107" s="45">
        <v>574042</v>
      </c>
      <c r="E107" s="51">
        <f>D107/12</f>
        <v>47836.833333333336</v>
      </c>
      <c r="F107" s="51">
        <f>D107/12</f>
        <v>47836.833333333336</v>
      </c>
      <c r="G107" s="51">
        <f>D107/12</f>
        <v>47836.833333333336</v>
      </c>
      <c r="H107" s="53">
        <f aca="true" t="shared" si="5" ref="H107:H113">SUM(E107:G107)</f>
        <v>143510.5</v>
      </c>
    </row>
    <row r="108" spans="1:8" ht="25.5" customHeight="1">
      <c r="A108" s="72"/>
      <c r="B108" s="21">
        <v>92108</v>
      </c>
      <c r="C108" s="9" t="s">
        <v>70</v>
      </c>
      <c r="D108" s="54">
        <v>513000</v>
      </c>
      <c r="E108" s="51">
        <f aca="true" t="shared" si="6" ref="E108:E113">D108/12</f>
        <v>42750</v>
      </c>
      <c r="F108" s="51">
        <f aca="true" t="shared" si="7" ref="F108:F113">D108/12</f>
        <v>42750</v>
      </c>
      <c r="G108" s="51">
        <f aca="true" t="shared" si="8" ref="G108:G113">D108/12</f>
        <v>42750</v>
      </c>
      <c r="H108" s="53">
        <f t="shared" si="5"/>
        <v>128250</v>
      </c>
    </row>
    <row r="109" spans="1:8" ht="27" customHeight="1">
      <c r="A109" s="17"/>
      <c r="B109" s="21">
        <v>92109</v>
      </c>
      <c r="C109" s="9" t="s">
        <v>133</v>
      </c>
      <c r="D109" s="54">
        <v>856000</v>
      </c>
      <c r="E109" s="51">
        <f t="shared" si="6"/>
        <v>71333.33333333333</v>
      </c>
      <c r="F109" s="51">
        <f t="shared" si="7"/>
        <v>71333.33333333333</v>
      </c>
      <c r="G109" s="51">
        <f t="shared" si="8"/>
        <v>71333.33333333333</v>
      </c>
      <c r="H109" s="53">
        <f t="shared" si="5"/>
        <v>214000</v>
      </c>
    </row>
    <row r="110" spans="1:8" ht="12.75">
      <c r="A110" s="17"/>
      <c r="B110" s="21">
        <v>92116</v>
      </c>
      <c r="C110" s="9" t="s">
        <v>71</v>
      </c>
      <c r="D110" s="54">
        <v>815880</v>
      </c>
      <c r="E110" s="51">
        <f t="shared" si="6"/>
        <v>67990</v>
      </c>
      <c r="F110" s="51">
        <f t="shared" si="7"/>
        <v>67990</v>
      </c>
      <c r="G110" s="51">
        <f t="shared" si="8"/>
        <v>67990</v>
      </c>
      <c r="H110" s="53">
        <f t="shared" si="5"/>
        <v>203970</v>
      </c>
    </row>
    <row r="111" spans="1:8" ht="12.75">
      <c r="A111" s="17"/>
      <c r="B111" s="21">
        <v>92118</v>
      </c>
      <c r="C111" s="9" t="s">
        <v>72</v>
      </c>
      <c r="D111" s="54">
        <v>879792</v>
      </c>
      <c r="E111" s="51">
        <f t="shared" si="6"/>
        <v>73316</v>
      </c>
      <c r="F111" s="51">
        <f t="shared" si="7"/>
        <v>73316</v>
      </c>
      <c r="G111" s="51">
        <f t="shared" si="8"/>
        <v>73316</v>
      </c>
      <c r="H111" s="53">
        <f t="shared" si="5"/>
        <v>219948</v>
      </c>
    </row>
    <row r="112" spans="1:8" ht="25.5">
      <c r="A112" s="17"/>
      <c r="B112" s="21">
        <v>92120</v>
      </c>
      <c r="C112" s="9" t="s">
        <v>128</v>
      </c>
      <c r="D112" s="54">
        <v>550000</v>
      </c>
      <c r="E112" s="51">
        <f t="shared" si="6"/>
        <v>45833.333333333336</v>
      </c>
      <c r="F112" s="51">
        <f t="shared" si="7"/>
        <v>45833.333333333336</v>
      </c>
      <c r="G112" s="51">
        <f t="shared" si="8"/>
        <v>45833.333333333336</v>
      </c>
      <c r="H112" s="53">
        <f t="shared" si="5"/>
        <v>137500</v>
      </c>
    </row>
    <row r="113" spans="1:8" ht="13.5" thickBot="1">
      <c r="A113" s="72"/>
      <c r="B113" s="22">
        <v>92195</v>
      </c>
      <c r="C113" s="8" t="s">
        <v>27</v>
      </c>
      <c r="D113" s="42">
        <v>86550</v>
      </c>
      <c r="E113" s="51">
        <f t="shared" si="6"/>
        <v>7212.5</v>
      </c>
      <c r="F113" s="51">
        <f t="shared" si="7"/>
        <v>7212.5</v>
      </c>
      <c r="G113" s="51">
        <f t="shared" si="8"/>
        <v>7212.5</v>
      </c>
      <c r="H113" s="53">
        <f t="shared" si="5"/>
        <v>21637.5</v>
      </c>
    </row>
    <row r="114" spans="1:8" ht="13.5" thickBot="1">
      <c r="A114" s="12">
        <v>926</v>
      </c>
      <c r="B114" s="20"/>
      <c r="C114" s="5" t="s">
        <v>93</v>
      </c>
      <c r="D114" s="43">
        <f>SUM(D115:D116)</f>
        <v>6577040</v>
      </c>
      <c r="E114" s="44">
        <f>SUM(E115:E116)</f>
        <v>54860</v>
      </c>
      <c r="F114" s="44">
        <f>SUM(F115:F116)</f>
        <v>54860</v>
      </c>
      <c r="G114" s="43">
        <f>SUM(G115:G116)</f>
        <v>59200</v>
      </c>
      <c r="H114" s="43">
        <f>SUM(H115:H116)</f>
        <v>168920</v>
      </c>
    </row>
    <row r="115" spans="1:8" ht="25.5">
      <c r="A115" s="17"/>
      <c r="B115" s="19">
        <v>92605</v>
      </c>
      <c r="C115" s="7" t="s">
        <v>22</v>
      </c>
      <c r="D115" s="45">
        <v>350000</v>
      </c>
      <c r="E115" s="51">
        <v>29200</v>
      </c>
      <c r="F115" s="52">
        <v>29200</v>
      </c>
      <c r="G115" s="51">
        <v>29200</v>
      </c>
      <c r="H115" s="53">
        <f>SUM(E115:G115)</f>
        <v>87600</v>
      </c>
    </row>
    <row r="116" spans="1:8" ht="13.5" thickBot="1">
      <c r="A116" s="17"/>
      <c r="B116" s="22">
        <v>92695</v>
      </c>
      <c r="C116" s="8" t="s">
        <v>27</v>
      </c>
      <c r="D116" s="42">
        <v>6227040</v>
      </c>
      <c r="E116" s="58">
        <v>25660</v>
      </c>
      <c r="F116" s="59">
        <v>25660</v>
      </c>
      <c r="G116" s="58">
        <v>30000</v>
      </c>
      <c r="H116" s="53">
        <f>SUM(E116:G116)</f>
        <v>81320</v>
      </c>
    </row>
    <row r="117" spans="1:8" ht="16.5" thickBot="1">
      <c r="A117" s="73"/>
      <c r="B117" s="3"/>
      <c r="C117" s="1" t="s">
        <v>134</v>
      </c>
      <c r="D117" s="69">
        <f>SUM(D114+D106+D97+D90+D87+D67+D64+D71+D50+D48+D46+D41+D38+D30+D24+D20+D18+D13+D11+D8)</f>
        <v>173677450</v>
      </c>
      <c r="E117" s="70">
        <f>SUM(E114+E106+E97+E90+E87+E67+E64+E71+E50+E46+E48+E41+E38+E30+E24+E20+E18+E13+E11+E8)</f>
        <v>16942637.916666664</v>
      </c>
      <c r="F117" s="70">
        <f>SUM(F114+F106+F97+F90+F87+F67+F64+F71+F50+F46+F48+F41+F38+F30+F24+F20+F18+F13+F11+F8)</f>
        <v>17908177.916666664</v>
      </c>
      <c r="G117" s="69">
        <f>SUM(G114+G106+G97+G90+G87+G67+G64+G71+G50+G46+G48+G41+G38+G30+G24+G20+G18+G13+G11+G8)</f>
        <v>12880880.916666666</v>
      </c>
      <c r="H117" s="69">
        <f>SUM(E117:G117)</f>
        <v>47731696.74999999</v>
      </c>
    </row>
    <row r="120" spans="4:8" ht="15.75">
      <c r="D120" s="10"/>
      <c r="F120" s="209" t="s">
        <v>173</v>
      </c>
      <c r="G120" s="210"/>
      <c r="H120" s="210"/>
    </row>
    <row r="121" spans="4:8" ht="11.25" customHeight="1">
      <c r="D121" s="11"/>
      <c r="F121" s="174"/>
      <c r="G121" s="173"/>
      <c r="H121" s="173"/>
    </row>
    <row r="122" spans="4:8" ht="12.75" customHeight="1">
      <c r="D122" s="11"/>
      <c r="F122" s="209" t="s">
        <v>174</v>
      </c>
      <c r="G122" s="210"/>
      <c r="H122" s="210"/>
    </row>
    <row r="125" spans="4:6" ht="12.75">
      <c r="D125" s="38"/>
      <c r="F125" t="s">
        <v>179</v>
      </c>
    </row>
    <row r="126" ht="12.75">
      <c r="F126" t="s">
        <v>180</v>
      </c>
    </row>
  </sheetData>
  <mergeCells count="10">
    <mergeCell ref="F1:G1"/>
    <mergeCell ref="A3:H3"/>
    <mergeCell ref="A5:A6"/>
    <mergeCell ref="B5:B6"/>
    <mergeCell ref="C5:C6"/>
    <mergeCell ref="D5:D6"/>
    <mergeCell ref="F120:H120"/>
    <mergeCell ref="F122:H122"/>
    <mergeCell ref="E5:G5"/>
    <mergeCell ref="H5:H6"/>
  </mergeCells>
  <printOptions horizontalCentered="1"/>
  <pageMargins left="0.1968503937007874" right="0.1968503937007874" top="0.1968503937007874" bottom="0.1968503937007874" header="0.5118110236220472" footer="0.5118110236220472"/>
  <pageSetup horizontalDpi="120" verticalDpi="12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ELA-B</dc:creator>
  <cp:keywords/>
  <dc:description/>
  <cp:lastModifiedBy>ELA-B</cp:lastModifiedBy>
  <cp:lastPrinted>2007-02-02T08:03:59Z</cp:lastPrinted>
  <dcterms:created xsi:type="dcterms:W3CDTF">2005-09-08T11:20:11Z</dcterms:created>
  <dcterms:modified xsi:type="dcterms:W3CDTF">2007-02-05T08:47:10Z</dcterms:modified>
  <cp:category/>
  <cp:version/>
  <cp:contentType/>
  <cp:contentStatus/>
</cp:coreProperties>
</file>