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Załącznik Nr 5-zakł.budż.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<sst xmlns="http://schemas.openxmlformats.org/spreadsheetml/2006/main" count="59" uniqueCount="36">
  <si>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L.P</t>
  </si>
  <si>
    <t>DZIAŁ</t>
  </si>
  <si>
    <t>Rozdz.</t>
  </si>
  <si>
    <t>WYSZCZEGÓLNIENIE</t>
  </si>
  <si>
    <t xml:space="preserve">Stan funduszu obrotowego na początek roku   / - / </t>
  </si>
  <si>
    <t>W tym:         dotacja z budżetu</t>
  </si>
  <si>
    <t>Stan funduszu obrotowego na koniec roku   / - /</t>
  </si>
  <si>
    <t>Transport i łączność</t>
  </si>
  <si>
    <t>Lokalny transport zbiorowy</t>
  </si>
  <si>
    <t>dotacja przedmiotowa</t>
  </si>
  <si>
    <t>dotacja celowa</t>
  </si>
  <si>
    <t>Gospodarka mieszkaniowa</t>
  </si>
  <si>
    <t>Różne jednostki obsługi gospodarki mieszkaniowej</t>
  </si>
  <si>
    <t>Oświata i wychowanie</t>
  </si>
  <si>
    <t>Szkoły podstawowe</t>
  </si>
  <si>
    <t>Szkoły podstawowe specjalne</t>
  </si>
  <si>
    <t>Przedszkola</t>
  </si>
  <si>
    <t>Gimnazja</t>
  </si>
  <si>
    <t>Gimnazja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</si>
  <si>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</si>
  <si>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</si>
  <si>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</si>
  <si>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</si>
  <si>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</si>
  <si>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Edukacyjna opieka wychowawcza</t>
  </si>
  <si>
    <t>Świetlice szkolne</t>
  </si>
  <si>
    <t>Poradnie psychologiczno-pedagogiczne oraz inne poradnie specjalistyczne</t>
  </si>
  <si>
    <t>Internaty i bursy szkolne</t>
  </si>
  <si>
    <t>OGÓŁEM</t>
  </si>
  <si>
    <t>Załącznik  Nr 5</t>
  </si>
  <si>
    <t>do Zarządzenia Nr 196/06</t>
  </si>
  <si>
    <t>Prezydenta Miasta Łomża</t>
  </si>
  <si>
    <t>z dnia 06.11.2006r.</t>
  </si>
  <si>
    <t>PRZYCHODY  I  WYDATKI  ZAKŁADÓW  BUDŻETOWYCH  NA  2007 ROK</t>
  </si>
  <si>
    <t>Przychody na 2007r</t>
  </si>
  <si>
    <t>Rozchody na 2007 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</si>
</sst>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7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175" fontId="3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 shrinkToFit="1"/>
    </xf>
    <xf numFmtId="0" fontId="5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left" wrapText="1"/>
    </xf>
    <xf numFmtId="175" fontId="5" fillId="3" borderId="5" xfId="0" applyNumberFormat="1" applyFont="1" applyFill="1" applyBorder="1" applyAlignment="1">
      <alignment horizontal="center"/>
    </xf>
    <xf numFmtId="175" fontId="3" fillId="3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175" fontId="5" fillId="0" borderId="8" xfId="0" applyNumberFormat="1" applyFont="1" applyBorder="1" applyAlignment="1">
      <alignment horizontal="center"/>
    </xf>
    <xf numFmtId="175" fontId="5" fillId="0" borderId="9" xfId="0" applyNumberFormat="1" applyFont="1" applyFill="1" applyBorder="1" applyAlignment="1">
      <alignment horizontal="center"/>
    </xf>
    <xf numFmtId="175" fontId="5" fillId="0" borderId="9" xfId="0" applyNumberFormat="1" applyFont="1" applyBorder="1" applyAlignment="1" applyProtection="1">
      <alignment horizontal="center" wrapText="1"/>
      <protection locked="0"/>
    </xf>
    <xf numFmtId="175" fontId="5" fillId="0" borderId="8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center"/>
    </xf>
    <xf numFmtId="175" fontId="5" fillId="0" borderId="12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wrapText="1"/>
    </xf>
    <xf numFmtId="175" fontId="5" fillId="3" borderId="5" xfId="0" applyNumberFormat="1" applyFont="1" applyFill="1" applyBorder="1" applyAlignment="1" applyProtection="1">
      <alignment horizontal="center" wrapText="1"/>
      <protection locked="0"/>
    </xf>
    <xf numFmtId="175" fontId="5" fillId="3" borderId="6" xfId="0" applyNumberFormat="1" applyFont="1" applyFill="1" applyBorder="1" applyAlignment="1" applyProtection="1">
      <alignment horizontal="center" wrapText="1"/>
      <protection locked="0"/>
    </xf>
    <xf numFmtId="0" fontId="3" fillId="0" borderId="8" xfId="0" applyFont="1" applyBorder="1" applyAlignment="1">
      <alignment horizontal="center"/>
    </xf>
    <xf numFmtId="175" fontId="5" fillId="0" borderId="8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 horizontal="center"/>
    </xf>
    <xf numFmtId="175" fontId="5" fillId="0" borderId="11" xfId="0" applyNumberFormat="1" applyFont="1" applyBorder="1" applyAlignment="1" applyProtection="1">
      <alignment horizontal="center" wrapText="1"/>
      <protection locked="0"/>
    </xf>
    <xf numFmtId="175" fontId="5" fillId="0" borderId="12" xfId="0" applyNumberFormat="1" applyFont="1" applyBorder="1" applyAlignment="1" applyProtection="1">
      <alignment horizontal="center" wrapText="1"/>
      <protection locked="0"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175" fontId="5" fillId="0" borderId="13" xfId="0" applyNumberFormat="1" applyFont="1" applyBorder="1" applyAlignment="1" applyProtection="1">
      <alignment horizontal="center" wrapText="1"/>
      <protection locked="0"/>
    </xf>
    <xf numFmtId="0" fontId="5" fillId="3" borderId="9" xfId="0" applyFont="1" applyFill="1" applyBorder="1" applyAlignment="1">
      <alignment wrapText="1"/>
    </xf>
    <xf numFmtId="175" fontId="3" fillId="3" borderId="8" xfId="0" applyNumberFormat="1" applyFont="1" applyFill="1" applyBorder="1" applyAlignment="1">
      <alignment horizontal="center"/>
    </xf>
    <xf numFmtId="175" fontId="5" fillId="4" borderId="9" xfId="0" applyNumberFormat="1" applyFont="1" applyFill="1" applyBorder="1" applyAlignment="1" applyProtection="1">
      <alignment horizontal="center" wrapText="1"/>
      <protection locked="0"/>
    </xf>
    <xf numFmtId="175" fontId="5" fillId="4" borderId="8" xfId="0" applyNumberFormat="1" applyFont="1" applyFill="1" applyBorder="1" applyAlignment="1">
      <alignment horizontal="center"/>
    </xf>
    <xf numFmtId="175" fontId="5" fillId="4" borderId="13" xfId="0" applyNumberFormat="1" applyFont="1" applyFill="1" applyBorder="1" applyAlignment="1" applyProtection="1">
      <alignment horizontal="center" wrapText="1"/>
      <protection locked="0"/>
    </xf>
    <xf numFmtId="175" fontId="5" fillId="4" borderId="12" xfId="0" applyNumberFormat="1" applyFont="1" applyFill="1" applyBorder="1" applyAlignment="1" applyProtection="1">
      <alignment horizontal="center" wrapText="1"/>
      <protection locked="0"/>
    </xf>
    <xf numFmtId="175" fontId="5" fillId="4" borderId="8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5" fontId="5" fillId="0" borderId="15" xfId="0" applyNumberFormat="1" applyFont="1" applyBorder="1" applyAlignment="1">
      <alignment horizontal="center"/>
    </xf>
    <xf numFmtId="175" fontId="5" fillId="0" borderId="15" xfId="0" applyNumberFormat="1" applyFont="1" applyBorder="1" applyAlignment="1" applyProtection="1">
      <alignment horizontal="center" wrapText="1"/>
      <protection locked="0"/>
    </xf>
    <xf numFmtId="175" fontId="5" fillId="0" borderId="16" xfId="0" applyNumberFormat="1" applyFont="1" applyBorder="1" applyAlignment="1" applyProtection="1">
      <alignment horizontal="center" wrapText="1"/>
      <protection locked="0"/>
    </xf>
    <xf numFmtId="0" fontId="5" fillId="4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/>
    </xf>
    <xf numFmtId="0" fontId="5" fillId="0" borderId="8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175" fontId="5" fillId="0" borderId="18" xfId="0" applyNumberFormat="1" applyFont="1" applyBorder="1" applyAlignment="1" applyProtection="1">
      <alignment horizontal="center" wrapText="1"/>
      <protection locked="0"/>
    </xf>
    <xf numFmtId="0" fontId="0" fillId="5" borderId="1" xfId="0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175" fontId="3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175" fontId="5" fillId="0" borderId="21" xfId="0" applyNumberFormat="1" applyFont="1" applyBorder="1" applyAlignment="1">
      <alignment horizontal="center"/>
    </xf>
    <xf numFmtId="175" fontId="5" fillId="0" borderId="21" xfId="0" applyNumberFormat="1" applyFont="1" applyBorder="1" applyAlignment="1" applyProtection="1">
      <alignment horizontal="center" wrapText="1"/>
      <protection locked="0"/>
    </xf>
    <xf numFmtId="175" fontId="5" fillId="4" borderId="22" xfId="0" applyNumberFormat="1" applyFont="1" applyFill="1" applyBorder="1" applyAlignment="1" applyProtection="1">
      <alignment horizontal="center" wrapText="1"/>
      <protection locked="0"/>
    </xf>
    <xf numFmtId="175" fontId="5" fillId="0" borderId="22" xfId="0" applyNumberFormat="1" applyFont="1" applyBorder="1" applyAlignment="1" applyProtection="1">
      <alignment horizontal="center" wrapText="1"/>
      <protection locked="0"/>
    </xf>
    <xf numFmtId="0" fontId="6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wrapText="1"/>
    </xf>
    <xf numFmtId="175" fontId="3" fillId="3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56"/>
  <sheetViews>
    <sheetView tabSelected="1" zoomScale="75" zoomScaleNormal="75" workbookViewId="0" topLeftCell="A41">
      <selection activeCell="E12" sqref="E12:I12"/>
    </sheetView>
  </sheetViews>
  <sheetFormatPr defaultColWidth="9.00390625" defaultRowHeight="12.75"/>
  <cols>
    <col min="1" max="1" width="4.625" style="0" customWidth="1"/>
    <col min="2" max="2" width="5.00390625" style="0" customWidth="1"/>
    <col min="3" max="3" width="7.125" style="0" customWidth="1"/>
    <col min="4" max="4" width="25.75390625" style="0" customWidth="1"/>
    <col min="5" max="5" width="15.375" style="0" customWidth="1"/>
    <col min="6" max="6" width="16.625" style="0" customWidth="1"/>
    <col min="7" max="7" width="17.375" style="0" customWidth="1"/>
    <col min="8" max="8" width="16.625" style="0" customWidth="1"/>
    <col min="9" max="9" width="14.75390625" style="0" customWidth="1"/>
  </cols>
  <sheetData>
    <row r="1" spans="7:9" ht="12.75">
      <c r="G1" s="1"/>
      <c r="H1" s="81" t="s">
        <v>29</v>
      </c>
      <c r="I1" s="82"/>
    </row>
    <row r="2" spans="6:9" ht="12.75">
      <c r="F2" s="82"/>
      <c r="G2" s="1"/>
      <c r="H2" s="81" t="s">
        <v>30</v>
      </c>
      <c r="I2" s="82"/>
    </row>
    <row r="3" spans="7:9" ht="12.75">
      <c r="G3" s="1"/>
      <c r="H3" s="81" t="s">
        <v>31</v>
      </c>
      <c r="I3" s="82"/>
    </row>
    <row r="4" spans="7:9" ht="12.75">
      <c r="G4" s="1"/>
      <c r="H4" s="81" t="s">
        <v>32</v>
      </c>
      <c r="I4" s="82"/>
    </row>
    <row r="5" ht="12.75">
      <c r="G5" s="1"/>
    </row>
    <row r="7" ht="15.75">
      <c r="C7" s="2" t="s">
        <v>33</v>
      </c>
    </row>
    <row r="8" spans="4:6" ht="15.75">
      <c r="D8" s="2"/>
      <c r="E8" s="2"/>
      <c r="F8" s="2"/>
    </row>
    <row r="9" ht="13.5" thickBot="1"/>
    <row r="10" spans="1:9" ht="75.75" customHeight="1" thickBot="1">
      <c r="A10" s="3" t="s">
        <v>0</v>
      </c>
      <c r="B10" s="4" t="s">
        <v>1</v>
      </c>
      <c r="C10" s="5" t="s">
        <v>2</v>
      </c>
      <c r="D10" s="6" t="s">
        <v>3</v>
      </c>
      <c r="E10" s="7" t="s">
        <v>4</v>
      </c>
      <c r="F10" s="8" t="s">
        <v>34</v>
      </c>
      <c r="G10" s="9" t="s">
        <v>5</v>
      </c>
      <c r="H10" s="9" t="s">
        <v>35</v>
      </c>
      <c r="I10" s="7" t="s">
        <v>6</v>
      </c>
    </row>
    <row r="11" spans="1:9" ht="15" customHeight="1" thickBot="1">
      <c r="A11" s="10">
        <v>1</v>
      </c>
      <c r="B11" s="11">
        <v>2</v>
      </c>
      <c r="C11" s="12">
        <v>3</v>
      </c>
      <c r="D11" s="13">
        <v>4</v>
      </c>
      <c r="E11" s="12">
        <v>5</v>
      </c>
      <c r="F11" s="14">
        <v>6</v>
      </c>
      <c r="G11" s="15">
        <v>7</v>
      </c>
      <c r="H11" s="14">
        <v>8</v>
      </c>
      <c r="I11" s="15">
        <v>9</v>
      </c>
    </row>
    <row r="12" spans="1:9" ht="22.5" customHeight="1" thickBot="1">
      <c r="A12" s="16">
        <v>1</v>
      </c>
      <c r="B12" s="17">
        <v>600</v>
      </c>
      <c r="C12" s="18"/>
      <c r="D12" s="19" t="s">
        <v>7</v>
      </c>
      <c r="E12" s="20">
        <f>SUM(E13)</f>
        <v>680642</v>
      </c>
      <c r="F12" s="20">
        <f>SUM(F13)</f>
        <v>8410711</v>
      </c>
      <c r="G12" s="20">
        <f>SUM(G13)</f>
        <v>3185452</v>
      </c>
      <c r="H12" s="20">
        <f>SUM(H13)</f>
        <v>8410711</v>
      </c>
      <c r="I12" s="20">
        <f>SUM(I13)</f>
        <v>680642</v>
      </c>
    </row>
    <row r="13" spans="1:9" ht="29.25" customHeight="1">
      <c r="A13" s="21"/>
      <c r="B13" s="22"/>
      <c r="C13" s="23">
        <v>60004</v>
      </c>
      <c r="D13" s="24" t="s">
        <v>8</v>
      </c>
      <c r="E13" s="26">
        <f>IF(SUM(E14:E15)&gt;0,SUM(E14:E15),"")</f>
        <v>680642</v>
      </c>
      <c r="F13" s="26">
        <f>IF(SUM(F14:F15)&gt;0,SUM(F14:F15),"")</f>
        <v>8410711</v>
      </c>
      <c r="G13" s="26">
        <f>IF(SUM(G14:G15)&gt;0,SUM(G14:G15),"")</f>
        <v>3185452</v>
      </c>
      <c r="H13" s="26">
        <f>IF(SUM(H14:H15)&gt;0,SUM(H14:H15),"")</f>
        <v>8410711</v>
      </c>
      <c r="I13" s="26">
        <f>IF(SUM(I14:I15)&gt;0,SUM(I14:I15),"")</f>
        <v>680642</v>
      </c>
    </row>
    <row r="14" spans="1:9" ht="22.5" customHeight="1">
      <c r="A14" s="27"/>
      <c r="B14" s="28"/>
      <c r="C14" s="29"/>
      <c r="D14" s="30" t="s">
        <v>9</v>
      </c>
      <c r="E14" s="31">
        <v>680642</v>
      </c>
      <c r="F14" s="32">
        <v>8410711</v>
      </c>
      <c r="G14" s="33">
        <v>2955452</v>
      </c>
      <c r="H14" s="32">
        <v>8410711</v>
      </c>
      <c r="I14" s="34">
        <v>680642</v>
      </c>
    </row>
    <row r="15" spans="1:9" ht="22.5" customHeight="1" thickBot="1">
      <c r="A15" s="35"/>
      <c r="B15" s="36"/>
      <c r="C15" s="37"/>
      <c r="D15" s="38" t="s">
        <v>10</v>
      </c>
      <c r="E15" s="39"/>
      <c r="F15" s="40"/>
      <c r="G15" s="33">
        <v>230000</v>
      </c>
      <c r="H15" s="40"/>
      <c r="I15" s="41"/>
    </row>
    <row r="16" spans="1:9" ht="27.75" customHeight="1" thickBot="1">
      <c r="A16" s="16">
        <v>2</v>
      </c>
      <c r="B16" s="18">
        <v>700</v>
      </c>
      <c r="C16" s="18"/>
      <c r="D16" s="42" t="s">
        <v>11</v>
      </c>
      <c r="E16" s="20">
        <f>SUM(E17)</f>
        <v>491240</v>
      </c>
      <c r="F16" s="20">
        <f>SUM(F17)</f>
        <v>16155500</v>
      </c>
      <c r="G16" s="20">
        <f>SUM(G17)</f>
        <v>1425500</v>
      </c>
      <c r="H16" s="20">
        <f>SUM(H17)</f>
        <v>15938000</v>
      </c>
      <c r="I16" s="20">
        <f>SUM(I17)</f>
        <v>273740</v>
      </c>
    </row>
    <row r="17" spans="1:9" ht="43.5">
      <c r="A17" s="21"/>
      <c r="B17" s="43"/>
      <c r="C17" s="23">
        <v>70004</v>
      </c>
      <c r="D17" s="44" t="s">
        <v>12</v>
      </c>
      <c r="E17" s="25">
        <v>491240</v>
      </c>
      <c r="F17" s="45">
        <v>16155500</v>
      </c>
      <c r="G17" s="26">
        <f>IF(SUM(G18:G19)&gt;0,SUM(G18:G19),"")</f>
        <v>1425500</v>
      </c>
      <c r="H17" s="46">
        <v>15938000</v>
      </c>
      <c r="I17" s="45">
        <v>273740</v>
      </c>
    </row>
    <row r="18" spans="1:9" ht="15.75">
      <c r="A18" s="27"/>
      <c r="B18" s="47"/>
      <c r="C18" s="29"/>
      <c r="D18" s="30" t="s">
        <v>9</v>
      </c>
      <c r="E18" s="31">
        <v>491240</v>
      </c>
      <c r="F18" s="48">
        <v>16155500</v>
      </c>
      <c r="G18" s="33">
        <v>925500</v>
      </c>
      <c r="H18" s="33">
        <v>15938000</v>
      </c>
      <c r="I18" s="48">
        <v>273740</v>
      </c>
    </row>
    <row r="19" spans="1:9" ht="16.5" thickBot="1">
      <c r="A19" s="35"/>
      <c r="B19" s="49"/>
      <c r="C19" s="37"/>
      <c r="D19" s="38" t="s">
        <v>10</v>
      </c>
      <c r="E19" s="39"/>
      <c r="F19" s="50"/>
      <c r="G19" s="33">
        <v>500000</v>
      </c>
      <c r="H19" s="51"/>
      <c r="I19" s="50"/>
    </row>
    <row r="20" spans="1:9" ht="22.5" customHeight="1" thickBot="1">
      <c r="A20" s="16">
        <v>3</v>
      </c>
      <c r="B20" s="18">
        <v>801</v>
      </c>
      <c r="C20" s="18"/>
      <c r="D20" s="42" t="s">
        <v>13</v>
      </c>
      <c r="E20" s="20">
        <f>SUM(E21+E24+E27+E30+E33+E35+E38+E40+E43+E45)</f>
        <v>4569874</v>
      </c>
      <c r="F20" s="20">
        <f>SUM(F21+F24+F27+F30+F33+F35+F38+F40+F43+F45)</f>
        <v>59997506</v>
      </c>
      <c r="G20" s="20">
        <f>SUM(G21+G24+G27+G30+G33+G35+G38+G40+G43+G45)</f>
        <v>59757518</v>
      </c>
      <c r="H20" s="20">
        <f>SUM(H21+H24+H27+H30+H33+H35+H38+H40+H43+H45)</f>
        <v>59997506</v>
      </c>
      <c r="I20" s="20">
        <f>SUM(I21+I24+I27+I30+I33+I35+I38+I40+I43+I45)</f>
        <v>4569874</v>
      </c>
    </row>
    <row r="21" spans="1:9" ht="18.75" customHeight="1">
      <c r="A21" s="52"/>
      <c r="B21" s="43"/>
      <c r="C21" s="23">
        <v>80101</v>
      </c>
      <c r="D21" s="44" t="s">
        <v>14</v>
      </c>
      <c r="E21" s="26">
        <f>IF(SUM(E22:E23)&gt;0,SUM(E22:E23),"")</f>
        <v>1602511</v>
      </c>
      <c r="F21" s="26">
        <f>IF(SUM(F22:F23)&gt;0,SUM(F22:F23),"")</f>
        <v>16039897</v>
      </c>
      <c r="G21" s="26">
        <f>IF(SUM(G22:G23)&gt;0,SUM(G22:G23),"")</f>
        <v>16312697</v>
      </c>
      <c r="H21" s="26">
        <f>IF(SUM(H22:H23)&gt;0,SUM(H22:H23),"")</f>
        <v>16039897</v>
      </c>
      <c r="I21" s="26">
        <f>IF(SUM(I22:I23)&gt;0,SUM(I22:I23),"")</f>
        <v>1602511</v>
      </c>
    </row>
    <row r="22" spans="1:9" ht="18.75" customHeight="1">
      <c r="A22" s="53"/>
      <c r="B22" s="47"/>
      <c r="C22" s="29"/>
      <c r="D22" s="30" t="s">
        <v>9</v>
      </c>
      <c r="E22" s="31">
        <v>1602511</v>
      </c>
      <c r="F22" s="54">
        <v>16039897</v>
      </c>
      <c r="G22" s="33">
        <v>15847697</v>
      </c>
      <c r="H22" s="51">
        <v>16039897</v>
      </c>
      <c r="I22" s="48">
        <v>1602511</v>
      </c>
    </row>
    <row r="23" spans="1:9" ht="18.75" customHeight="1">
      <c r="A23" s="53"/>
      <c r="B23" s="47"/>
      <c r="C23" s="29"/>
      <c r="D23" s="30" t="s">
        <v>10</v>
      </c>
      <c r="E23" s="31"/>
      <c r="F23" s="54"/>
      <c r="G23" s="33">
        <v>465000</v>
      </c>
      <c r="H23" s="51"/>
      <c r="I23" s="48"/>
    </row>
    <row r="24" spans="1:9" ht="27.75" customHeight="1">
      <c r="A24" s="53"/>
      <c r="B24" s="47"/>
      <c r="C24" s="29">
        <v>80102</v>
      </c>
      <c r="D24" s="55" t="s">
        <v>15</v>
      </c>
      <c r="E24" s="56">
        <f>SUM(E25:E26)</f>
        <v>49108</v>
      </c>
      <c r="F24" s="56">
        <f>SUM(F25:F26)</f>
        <v>807858</v>
      </c>
      <c r="G24" s="56">
        <f>SUM(G25:G26)</f>
        <v>907858</v>
      </c>
      <c r="H24" s="56">
        <f>SUM(H25:H26)</f>
        <v>807858</v>
      </c>
      <c r="I24" s="56">
        <f>SUM(I25:I26)</f>
        <v>49108</v>
      </c>
    </row>
    <row r="25" spans="1:9" ht="18.75" customHeight="1">
      <c r="A25" s="53"/>
      <c r="B25" s="47"/>
      <c r="C25" s="29"/>
      <c r="D25" s="30" t="s">
        <v>9</v>
      </c>
      <c r="E25" s="31">
        <v>49108</v>
      </c>
      <c r="F25" s="54">
        <v>807858</v>
      </c>
      <c r="G25" s="57">
        <v>807858</v>
      </c>
      <c r="H25" s="51">
        <v>807858</v>
      </c>
      <c r="I25" s="48">
        <v>49108</v>
      </c>
    </row>
    <row r="26" spans="1:9" ht="18.75" customHeight="1">
      <c r="A26" s="53"/>
      <c r="B26" s="47"/>
      <c r="C26" s="29"/>
      <c r="D26" s="30" t="s">
        <v>10</v>
      </c>
      <c r="E26" s="31"/>
      <c r="F26" s="54"/>
      <c r="G26" s="57">
        <v>100000</v>
      </c>
      <c r="H26" s="51"/>
      <c r="I26" s="48"/>
    </row>
    <row r="27" spans="1:9" ht="18.75" customHeight="1">
      <c r="A27" s="53"/>
      <c r="B27" s="47"/>
      <c r="C27" s="29">
        <v>80104</v>
      </c>
      <c r="D27" s="55" t="s">
        <v>16</v>
      </c>
      <c r="E27" s="56">
        <f>IF(SUM(E28:E29)&gt;0,SUM(E28:E29),"")</f>
        <v>385900</v>
      </c>
      <c r="F27" s="56">
        <f>IF(SUM(F28:F29)&gt;0,SUM(F28:F29),"")</f>
        <v>7029114</v>
      </c>
      <c r="G27" s="56">
        <f>IF(SUM(G28:G29)&gt;0,SUM(G28:G29),"")</f>
        <v>5818126</v>
      </c>
      <c r="H27" s="56">
        <f>IF(SUM(H28:H29)&gt;0,SUM(H28:H29),"")</f>
        <v>7029114</v>
      </c>
      <c r="I27" s="56">
        <f>IF(SUM(I28:I29)&gt;0,SUM(I28:I29),"")</f>
        <v>385900</v>
      </c>
    </row>
    <row r="28" spans="1:9" ht="18.75" customHeight="1">
      <c r="A28" s="53"/>
      <c r="B28" s="47"/>
      <c r="C28" s="29"/>
      <c r="D28" s="30" t="s">
        <v>9</v>
      </c>
      <c r="E28" s="31">
        <v>385900</v>
      </c>
      <c r="F28" s="54">
        <v>7029114</v>
      </c>
      <c r="G28" s="57">
        <v>5438126</v>
      </c>
      <c r="H28" s="51">
        <v>7029114</v>
      </c>
      <c r="I28" s="48">
        <v>385900</v>
      </c>
    </row>
    <row r="29" spans="1:9" ht="18.75" customHeight="1">
      <c r="A29" s="53"/>
      <c r="B29" s="47"/>
      <c r="C29" s="29"/>
      <c r="D29" s="30" t="s">
        <v>10</v>
      </c>
      <c r="E29" s="31"/>
      <c r="F29" s="54"/>
      <c r="G29" s="57">
        <v>380000</v>
      </c>
      <c r="H29" s="51"/>
      <c r="I29" s="48"/>
    </row>
    <row r="30" spans="1:9" ht="22.5" customHeight="1">
      <c r="A30" s="53"/>
      <c r="B30" s="47"/>
      <c r="C30" s="29">
        <v>80110</v>
      </c>
      <c r="D30" s="55" t="s">
        <v>17</v>
      </c>
      <c r="E30" s="56">
        <f>IF(SUM(E31:E32)&gt;0,SUM(E31:E32),"")</f>
        <v>732729</v>
      </c>
      <c r="F30" s="56">
        <f>IF(SUM(F31:F32)&gt;0,SUM(F31:F32),"")</f>
        <v>9549465</v>
      </c>
      <c r="G30" s="56">
        <f>IF(SUM(G31:G32)&gt;0,SUM(G31:G32),"")</f>
        <v>9799465</v>
      </c>
      <c r="H30" s="56">
        <f>IF(SUM(H31:H32)&gt;0,SUM(H31:H32),"")</f>
        <v>9549465</v>
      </c>
      <c r="I30" s="56">
        <f>IF(SUM(I31:I32)&gt;0,SUM(I31:I32),"")</f>
        <v>732729</v>
      </c>
    </row>
    <row r="31" spans="1:9" ht="22.5" customHeight="1">
      <c r="A31" s="53"/>
      <c r="B31" s="47"/>
      <c r="C31" s="29"/>
      <c r="D31" s="30" t="s">
        <v>9</v>
      </c>
      <c r="E31" s="58">
        <v>732729</v>
      </c>
      <c r="F31" s="59">
        <v>9549465</v>
      </c>
      <c r="G31" s="57">
        <v>9549465</v>
      </c>
      <c r="H31" s="60">
        <v>9549465</v>
      </c>
      <c r="I31" s="61">
        <v>732729</v>
      </c>
    </row>
    <row r="32" spans="1:9" ht="22.5" customHeight="1">
      <c r="A32" s="53"/>
      <c r="B32" s="47"/>
      <c r="C32" s="29"/>
      <c r="D32" s="30" t="s">
        <v>10</v>
      </c>
      <c r="E32" s="58"/>
      <c r="F32" s="59"/>
      <c r="G32" s="57">
        <v>250000</v>
      </c>
      <c r="H32" s="60"/>
      <c r="I32" s="61"/>
    </row>
    <row r="33" spans="1:9" ht="20.25" customHeight="1">
      <c r="A33" s="53"/>
      <c r="B33" s="47"/>
      <c r="C33" s="29">
        <v>80111</v>
      </c>
      <c r="D33" s="55" t="s">
        <v>18</v>
      </c>
      <c r="E33" s="56">
        <f>IF(SUM(E34:E34)&gt;0,SUM(E34:E34),"")</f>
        <v>34188</v>
      </c>
      <c r="F33" s="56">
        <f>IF(SUM(F34:F34)&gt;0,SUM(F34:F34),"")</f>
        <v>555705</v>
      </c>
      <c r="G33" s="56">
        <f>IF(SUM(G34:G34)&gt;0,SUM(G34:G34),"")</f>
        <v>555705</v>
      </c>
      <c r="H33" s="56">
        <f>IF(SUM(H34:H34)&gt;0,SUM(H34:H34),"")</f>
        <v>555705</v>
      </c>
      <c r="I33" s="56">
        <f>IF(SUM(I34:I34)&gt;0,SUM(I34:I34),"")</f>
        <v>34188</v>
      </c>
    </row>
    <row r="34" spans="1:9" ht="20.25" customHeight="1">
      <c r="A34" s="53"/>
      <c r="B34" s="47"/>
      <c r="C34" s="29"/>
      <c r="D34" s="30" t="s">
        <v>9</v>
      </c>
      <c r="E34" s="31">
        <v>34188</v>
      </c>
      <c r="F34" s="54">
        <v>555705</v>
      </c>
      <c r="G34" s="57">
        <v>555705</v>
      </c>
      <c r="H34" s="51">
        <v>555705</v>
      </c>
      <c r="I34" s="48">
        <v>34188</v>
      </c>
    </row>
    <row r="35" spans="1:9" ht="21" customHeight="1">
      <c r="A35" s="53"/>
      <c r="B35" s="47"/>
      <c r="C35" s="29">
        <v>80120</v>
      </c>
      <c r="D35" s="55" t="s">
        <v>19</v>
      </c>
      <c r="E35" s="56">
        <f>IF(SUM(E36:E37)&gt;0,SUM(E36:E37),"")</f>
        <v>809582</v>
      </c>
      <c r="F35" s="56">
        <f>IF(SUM(F36:F37)&gt;0,SUM(F36:F37),"")</f>
        <v>11147842</v>
      </c>
      <c r="G35" s="56">
        <f>IF(SUM(G36:G37)&gt;0,SUM(G36:G37),"")</f>
        <v>11526042</v>
      </c>
      <c r="H35" s="56">
        <f>IF(SUM(H36:H37)&gt;0,SUM(H36:H37),"")</f>
        <v>11147842</v>
      </c>
      <c r="I35" s="56">
        <f>IF(SUM(I36:I37)&gt;0,SUM(I36:I37),"")</f>
        <v>809582</v>
      </c>
    </row>
    <row r="36" spans="1:9" ht="21" customHeight="1">
      <c r="A36" s="53"/>
      <c r="B36" s="47"/>
      <c r="C36" s="29"/>
      <c r="D36" s="30" t="s">
        <v>9</v>
      </c>
      <c r="E36" s="31">
        <v>809582</v>
      </c>
      <c r="F36" s="54">
        <v>11147842</v>
      </c>
      <c r="G36" s="57">
        <v>11146042</v>
      </c>
      <c r="H36" s="51">
        <v>11147842</v>
      </c>
      <c r="I36" s="48">
        <v>809582</v>
      </c>
    </row>
    <row r="37" spans="1:9" ht="21" customHeight="1">
      <c r="A37" s="53"/>
      <c r="B37" s="47"/>
      <c r="C37" s="29"/>
      <c r="D37" s="30" t="s">
        <v>10</v>
      </c>
      <c r="E37" s="31"/>
      <c r="F37" s="54"/>
      <c r="G37" s="57">
        <v>380000</v>
      </c>
      <c r="H37" s="51"/>
      <c r="I37" s="48"/>
    </row>
    <row r="38" spans="1:9" ht="23.25" customHeight="1">
      <c r="A38" s="53"/>
      <c r="B38" s="47"/>
      <c r="C38" s="29">
        <v>80123</v>
      </c>
      <c r="D38" s="55" t="s">
        <v>20</v>
      </c>
      <c r="E38" s="56">
        <f>IF(SUM(E39:E39)&gt;0,SUM(E39:E39),"")</f>
        <v>92982</v>
      </c>
      <c r="F38" s="56">
        <f>IF(SUM(F39:F39)&gt;0,SUM(F39:F39),"")</f>
        <v>1297819</v>
      </c>
      <c r="G38" s="56">
        <f>IF(SUM(G39:G39)&gt;0,SUM(G39:G39),"")</f>
        <v>1297819</v>
      </c>
      <c r="H38" s="56">
        <f>IF(SUM(H39:H39)&gt;0,SUM(H39:H39),"")</f>
        <v>1297819</v>
      </c>
      <c r="I38" s="56">
        <f>IF(SUM(I39:I39)&gt;0,SUM(I39:I39),"")</f>
        <v>92982</v>
      </c>
    </row>
    <row r="39" spans="1:9" ht="23.25" customHeight="1">
      <c r="A39" s="53"/>
      <c r="B39" s="47"/>
      <c r="C39" s="29"/>
      <c r="D39" s="30" t="s">
        <v>9</v>
      </c>
      <c r="E39" s="39">
        <v>92982</v>
      </c>
      <c r="F39" s="50">
        <v>1297819</v>
      </c>
      <c r="G39" s="57">
        <v>1297819</v>
      </c>
      <c r="H39" s="51">
        <v>1297819</v>
      </c>
      <c r="I39" s="48">
        <v>92982</v>
      </c>
    </row>
    <row r="40" spans="1:9" ht="18.75" customHeight="1">
      <c r="A40" s="53"/>
      <c r="B40" s="47"/>
      <c r="C40" s="29">
        <v>80130</v>
      </c>
      <c r="D40" s="55" t="s">
        <v>21</v>
      </c>
      <c r="E40" s="56">
        <f>IF(SUM(E41:E42)&gt;0,SUM(E41:E42),"")</f>
        <v>811568</v>
      </c>
      <c r="F40" s="56">
        <f>IF(SUM(F41:F42)&gt;0,SUM(F41:F42),"")</f>
        <v>11859842</v>
      </c>
      <c r="G40" s="56">
        <f>IF(SUM(G41:G42)&gt;0,SUM(G41:G42),"")</f>
        <v>12049842</v>
      </c>
      <c r="H40" s="56">
        <f>IF(SUM(H41:H42)&gt;0,SUM(H41:H42),"")</f>
        <v>11859842</v>
      </c>
      <c r="I40" s="56">
        <f>IF(SUM(I41:I42)&gt;0,SUM(I41:I42),"")</f>
        <v>811568</v>
      </c>
    </row>
    <row r="41" spans="1:9" ht="18.75" customHeight="1">
      <c r="A41" s="53"/>
      <c r="B41" s="47"/>
      <c r="C41" s="29"/>
      <c r="D41" s="30" t="s">
        <v>9</v>
      </c>
      <c r="E41" s="39">
        <v>811568</v>
      </c>
      <c r="F41" s="50">
        <v>11859842</v>
      </c>
      <c r="G41" s="57">
        <v>11859842</v>
      </c>
      <c r="H41" s="51">
        <v>11859842</v>
      </c>
      <c r="I41" s="48">
        <v>811568</v>
      </c>
    </row>
    <row r="42" spans="1:9" ht="18.75" customHeight="1" thickBot="1">
      <c r="A42" s="83"/>
      <c r="B42" s="84"/>
      <c r="C42" s="85"/>
      <c r="D42" s="86" t="s">
        <v>10</v>
      </c>
      <c r="E42" s="87"/>
      <c r="F42" s="88"/>
      <c r="G42" s="89">
        <v>190000</v>
      </c>
      <c r="H42" s="90"/>
      <c r="I42" s="88"/>
    </row>
    <row r="43" spans="1:9" ht="30.75" customHeight="1">
      <c r="A43" s="91"/>
      <c r="B43" s="92"/>
      <c r="C43" s="93">
        <v>80134</v>
      </c>
      <c r="D43" s="94" t="s">
        <v>22</v>
      </c>
      <c r="E43" s="95">
        <f>IF(SUM(E44:E44)&gt;0,SUM(E44:E44),"")</f>
        <v>17306</v>
      </c>
      <c r="F43" s="95">
        <f>IF(SUM(F44:F44)&gt;0,SUM(F44:F44),"")</f>
        <v>290282</v>
      </c>
      <c r="G43" s="95">
        <f>IF(SUM(G44:G44)&gt;0,SUM(G44:G44),"")</f>
        <v>290282</v>
      </c>
      <c r="H43" s="95">
        <f>IF(SUM(H44:H44)&gt;0,SUM(H44:H44),"")</f>
        <v>290282</v>
      </c>
      <c r="I43" s="95">
        <f>IF(SUM(I44:I44)&gt;0,SUM(I44:I44),"")</f>
        <v>17306</v>
      </c>
    </row>
    <row r="44" spans="1:9" ht="19.5" customHeight="1">
      <c r="A44" s="53"/>
      <c r="B44" s="47"/>
      <c r="C44" s="29"/>
      <c r="D44" s="30" t="s">
        <v>9</v>
      </c>
      <c r="E44" s="39">
        <v>17306</v>
      </c>
      <c r="F44" s="50">
        <v>290282</v>
      </c>
      <c r="G44" s="57">
        <v>290282</v>
      </c>
      <c r="H44" s="51">
        <v>290282</v>
      </c>
      <c r="I44" s="48">
        <v>17306</v>
      </c>
    </row>
    <row r="45" spans="1:9" ht="72.75" customHeight="1">
      <c r="A45" s="53"/>
      <c r="B45" s="47"/>
      <c r="C45" s="29">
        <v>80140</v>
      </c>
      <c r="D45" s="55" t="s">
        <v>23</v>
      </c>
      <c r="E45" s="56">
        <f>SUM(E46:E47)</f>
        <v>34000</v>
      </c>
      <c r="F45" s="56">
        <f>SUM(F46:F47)</f>
        <v>1419682</v>
      </c>
      <c r="G45" s="56">
        <f>SUM(G46:G47)</f>
        <v>1199682</v>
      </c>
      <c r="H45" s="56">
        <f>SUM(H46:H47)</f>
        <v>1419682</v>
      </c>
      <c r="I45" s="56">
        <f>SUM(I46:I47)</f>
        <v>34000</v>
      </c>
    </row>
    <row r="46" spans="1:9" ht="24" customHeight="1">
      <c r="A46" s="62"/>
      <c r="B46" s="49"/>
      <c r="C46" s="37"/>
      <c r="D46" s="38" t="s">
        <v>9</v>
      </c>
      <c r="E46" s="31">
        <v>34000</v>
      </c>
      <c r="F46" s="48">
        <v>1419682</v>
      </c>
      <c r="G46" s="57">
        <v>1199682</v>
      </c>
      <c r="H46" s="33">
        <v>1419682</v>
      </c>
      <c r="I46" s="48">
        <v>34000</v>
      </c>
    </row>
    <row r="47" spans="1:9" ht="24" customHeight="1" thickBot="1">
      <c r="A47" s="63"/>
      <c r="B47" s="64"/>
      <c r="C47" s="65"/>
      <c r="D47" s="30" t="s">
        <v>10</v>
      </c>
      <c r="E47" s="66"/>
      <c r="F47" s="67"/>
      <c r="G47" s="57"/>
      <c r="H47" s="68"/>
      <c r="I47" s="67"/>
    </row>
    <row r="48" spans="1:9" ht="31.5" customHeight="1" thickBot="1">
      <c r="A48" s="16">
        <v>4</v>
      </c>
      <c r="B48" s="18">
        <v>854</v>
      </c>
      <c r="C48" s="18"/>
      <c r="D48" s="42" t="s">
        <v>24</v>
      </c>
      <c r="E48" s="20">
        <f>SUM(E49+E51+E53)</f>
        <v>304827</v>
      </c>
      <c r="F48" s="20">
        <f>SUM(F49+F51+F53)</f>
        <v>5991000</v>
      </c>
      <c r="G48" s="20">
        <f>SUM(G49+G51+G53)</f>
        <v>4740000</v>
      </c>
      <c r="H48" s="20">
        <f>SUM(H49+H51+H53)</f>
        <v>5991000</v>
      </c>
      <c r="I48" s="20">
        <f>SUM(I49+I51+I53)</f>
        <v>304827</v>
      </c>
    </row>
    <row r="49" spans="1:9" ht="22.5" customHeight="1">
      <c r="A49" s="52"/>
      <c r="B49" s="43"/>
      <c r="C49" s="23">
        <v>85401</v>
      </c>
      <c r="D49" s="44" t="s">
        <v>25</v>
      </c>
      <c r="E49" s="26">
        <f>IF(SUM(E50:E50)&gt;0,SUM(E50:E50),"")</f>
        <v>70014</v>
      </c>
      <c r="F49" s="26">
        <f>IF(SUM(F50:F50)&gt;0,SUM(F50:F50),"")</f>
        <v>1943740</v>
      </c>
      <c r="G49" s="26">
        <f>IF(SUM(G50:G50)&gt;0,SUM(G50:G50),"")</f>
        <v>1296421</v>
      </c>
      <c r="H49" s="26">
        <f>IF(SUM(H50:H50)&gt;0,SUM(H50:H50),"")</f>
        <v>1943740</v>
      </c>
      <c r="I49" s="26">
        <f>IF(SUM(I50:I50)&gt;0,SUM(I50:I50),"")</f>
        <v>70014</v>
      </c>
    </row>
    <row r="50" spans="1:9" ht="22.5" customHeight="1">
      <c r="A50" s="53"/>
      <c r="B50" s="47"/>
      <c r="C50" s="29"/>
      <c r="D50" s="30" t="s">
        <v>9</v>
      </c>
      <c r="E50" s="50">
        <v>70014</v>
      </c>
      <c r="F50" s="50">
        <v>1943740</v>
      </c>
      <c r="G50" s="57">
        <v>1296421</v>
      </c>
      <c r="H50" s="51">
        <v>1943740</v>
      </c>
      <c r="I50" s="48">
        <v>70014</v>
      </c>
    </row>
    <row r="51" spans="1:9" ht="43.5">
      <c r="A51" s="53"/>
      <c r="B51" s="47"/>
      <c r="C51" s="29">
        <v>85406</v>
      </c>
      <c r="D51" s="55" t="s">
        <v>26</v>
      </c>
      <c r="E51" s="56">
        <f>IF(SUM(E52:E52)&gt;0,SUM(E52:E52),"")</f>
        <v>67313</v>
      </c>
      <c r="F51" s="56">
        <f>IF(SUM(F52:F52)&gt;0,SUM(F52:F52),"")</f>
        <v>741654</v>
      </c>
      <c r="G51" s="56">
        <f>IF(SUM(G52:G52)&gt;0,SUM(G52:G52),"")</f>
        <v>741654</v>
      </c>
      <c r="H51" s="56">
        <f>IF(SUM(H52:H52)&gt;0,SUM(H52:H52),"")</f>
        <v>741654</v>
      </c>
      <c r="I51" s="56">
        <f>IF(SUM(I52:I52)&gt;0,SUM(I52:I52),"")</f>
        <v>67313</v>
      </c>
    </row>
    <row r="52" spans="1:9" ht="15.75">
      <c r="A52" s="62"/>
      <c r="B52" s="49"/>
      <c r="C52" s="37"/>
      <c r="D52" s="30" t="s">
        <v>9</v>
      </c>
      <c r="E52" s="39">
        <v>67313</v>
      </c>
      <c r="F52" s="50">
        <v>741654</v>
      </c>
      <c r="G52" s="57">
        <v>741654</v>
      </c>
      <c r="H52" s="51">
        <v>741654</v>
      </c>
      <c r="I52" s="50">
        <v>67313</v>
      </c>
    </row>
    <row r="53" spans="1:9" ht="22.5" customHeight="1">
      <c r="A53" s="53"/>
      <c r="B53" s="47"/>
      <c r="C53" s="69">
        <v>85410</v>
      </c>
      <c r="D53" s="70" t="s">
        <v>27</v>
      </c>
      <c r="E53" s="56">
        <f>SUM(E54:E55)</f>
        <v>167500</v>
      </c>
      <c r="F53" s="56">
        <f>SUM(F54:F55)</f>
        <v>3305606</v>
      </c>
      <c r="G53" s="56">
        <f>SUM(G54:G55)</f>
        <v>2701925</v>
      </c>
      <c r="H53" s="56">
        <f>SUM(H54:H55)</f>
        <v>3305606</v>
      </c>
      <c r="I53" s="56">
        <f>SUM(I54:I55)</f>
        <v>167500</v>
      </c>
    </row>
    <row r="54" spans="1:9" ht="22.5" customHeight="1" thickBot="1">
      <c r="A54" s="62"/>
      <c r="B54" s="47"/>
      <c r="C54" s="69"/>
      <c r="D54" s="71" t="s">
        <v>9</v>
      </c>
      <c r="E54" s="48">
        <v>167500</v>
      </c>
      <c r="F54" s="48">
        <v>3305606</v>
      </c>
      <c r="G54" s="57">
        <v>2386925</v>
      </c>
      <c r="H54" s="33">
        <v>3305606</v>
      </c>
      <c r="I54" s="48">
        <v>167500</v>
      </c>
    </row>
    <row r="55" spans="1:9" ht="22.5" customHeight="1" thickBot="1">
      <c r="A55" s="72"/>
      <c r="B55" s="73"/>
      <c r="C55" s="74"/>
      <c r="D55" s="30" t="s">
        <v>10</v>
      </c>
      <c r="E55" s="75"/>
      <c r="F55" s="75"/>
      <c r="G55" s="57">
        <v>315000</v>
      </c>
      <c r="H55" s="68"/>
      <c r="I55" s="75"/>
    </row>
    <row r="56" spans="1:9" ht="38.25" customHeight="1" thickBot="1">
      <c r="A56" s="76"/>
      <c r="B56" s="77"/>
      <c r="C56" s="78"/>
      <c r="D56" s="79" t="s">
        <v>28</v>
      </c>
      <c r="E56" s="80">
        <f>SUM(E48+E20+E16+E12)</f>
        <v>6046583</v>
      </c>
      <c r="F56" s="80">
        <f>IF(SUM(F12,F16,F20,F48)&gt;0,SUM(F12,F16,F20,F48),"")</f>
        <v>90554717</v>
      </c>
      <c r="G56" s="80">
        <f>IF(SUM(G12,G16,G20,G48)&gt;0,SUM(G12,G16,G20,G48),"")</f>
        <v>69108470</v>
      </c>
      <c r="H56" s="80">
        <f>IF(SUM(H12,H16,H20,H48)&gt;0,SUM(H12,H16,H20,H48),"")</f>
        <v>90337217</v>
      </c>
      <c r="I56" s="80">
        <f>IF(SUM(I12,I16,I20,I48)&gt;0,SUM(I12,I16,I20,I48),"")</f>
        <v>5829083</v>
      </c>
    </row>
  </sheetData>
  <printOptions/>
  <pageMargins left="0.3937007874015748" right="0.1968503937007874" top="0.984251968503937" bottom="0.98425196850393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2006-11-07T10:37:26Z</cp:lastPrinted>
  <dcterms:created xsi:type="dcterms:W3CDTF">2005-11-21T11:17:04Z</dcterms:created>
  <dcterms:modified xsi:type="dcterms:W3CDTF">2006-11-08T07:07:52Z</dcterms:modified>
  <cp:category/>
  <cp:version/>
  <cp:contentType/>
  <cp:contentStatus/>
</cp:coreProperties>
</file>