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8880" firstSheet="1" activeTab="1"/>
  </bookViews>
  <sheets>
    <sheet name="miasto dochody (kw I ) " sheetId="1" r:id="rId1"/>
    <sheet name="miasto dochody (kwI)" sheetId="2" r:id="rId2"/>
  </sheets>
  <definedNames/>
  <calcPr fullCalcOnLoad="1"/>
</workbook>
</file>

<file path=xl/sharedStrings.xml><?xml version="1.0" encoding="utf-8"?>
<sst xmlns="http://schemas.openxmlformats.org/spreadsheetml/2006/main" count="372" uniqueCount="142">
  <si>
    <t>Gmina</t>
  </si>
  <si>
    <t>Powiat</t>
  </si>
  <si>
    <t>Zadania z zakresu administracji rządowej - ogółem</t>
  </si>
  <si>
    <t>Zadania z zakresu administracji rządowej               w tym:</t>
  </si>
  <si>
    <t xml:space="preserve">              Projekt planu  dochodów  miasta  Łomży  na  2004 rok</t>
  </si>
  <si>
    <t>Dział</t>
  </si>
  <si>
    <t>Rozdz.</t>
  </si>
  <si>
    <t>Wyszczególnienie</t>
  </si>
  <si>
    <t>§</t>
  </si>
  <si>
    <t>Dotacje celowe otrzymane z budżetu państwa na zadania bieżące z zakresu administracji rządowej oraz inne zadania zlecone ustawami realizowane przez powiat</t>
  </si>
  <si>
    <t>2110</t>
  </si>
  <si>
    <t>Pozostała działalność</t>
  </si>
  <si>
    <t>Gospodarka mieszkaniowa</t>
  </si>
  <si>
    <t>Gospodarka gruntami i nieruchomościami</t>
  </si>
  <si>
    <t>Działalność usługowa</t>
  </si>
  <si>
    <t>Prace geodezyjne i kartograficzne</t>
  </si>
  <si>
    <t>Dotacje celowe otrzymane z budżetu państwa na zadania bieżące z zakresu administracji rządowej oraz inne zadania zlecone ustawami realiz.przez powiat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</si>
  <si>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</si>
  <si>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</si>
  <si>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powiat.</t>
  </si>
  <si>
    <t>6410</t>
  </si>
  <si>
    <t>Administracja publiczna</t>
  </si>
  <si>
    <t>Urzędy Wojewódzkie</t>
  </si>
  <si>
    <t xml:space="preserve">Dotacje celowe otrzymane z budżetu państwa na realizację zadań bieżących  z zakresu administracji rządowej oraz innych zadań  zleconych gminie ustawami </t>
  </si>
  <si>
    <t>2010</t>
  </si>
  <si>
    <t>Komisje poborowe</t>
  </si>
  <si>
    <t>Referenda ogólnokrajowe i i konstytucyjne</t>
  </si>
  <si>
    <t>Urzędy naczelnych organów władzy państwowej, kontroli i ochrony prawa oraz sądownictwa</t>
  </si>
  <si>
    <t>Urzędy naczelnych organów władzy państwowej,kontroli i ochrony prawa</t>
  </si>
  <si>
    <t>Wybory do Sejmu i Senatu</t>
  </si>
  <si>
    <t>Referenda ogólnokrajowe i konstytucyjne</t>
  </si>
  <si>
    <t>Bezpieczeństwo publiczne i ochrona przeciwpożarowa</t>
  </si>
  <si>
    <t>Komendy Powiatowe Państwowej Straży Pożarnej</t>
  </si>
  <si>
    <t>Ochrona zdrowia</t>
  </si>
  <si>
    <t xml:space="preserve">Składki na ubezpieczenie zdrowotne oraz świadczenia dla osób nie objętych obowiązkiem ubezpieczenia zdrowotnego 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</si>
  <si>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</si>
  <si>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Dotacje celowe otrzymane z budżetu państwa na zadania bieżące z zakresu administracji rządowej oraz inne zadania zlecone ustawami realiz.przez powiat /placówki opiekuńczo - wychowawcze /</t>
  </si>
  <si>
    <t xml:space="preserve">Pomoc społeczna </t>
  </si>
  <si>
    <t>Ośrodki wsparcia</t>
  </si>
  <si>
    <t>Składki na ubezpieczenie zdrowotne opłacane  za osoby pobierajce niektóre świadczenia z pomocy spoecznej</t>
  </si>
  <si>
    <t xml:space="preserve">Zasiłki i pomoc w naturze oraz składki na ubezpieczenia społeczne </t>
  </si>
  <si>
    <t>Zasiłki rodzinne, pielęgnacyjne i wychowawcze</t>
  </si>
  <si>
    <t xml:space="preserve"> - zasiłki funkcjonariuszom PSP</t>
  </si>
  <si>
    <t>Ośrodki pomocy społecznej</t>
  </si>
  <si>
    <t>Usługi opiekuńcze i specjalistyczne usługi opiekuńcze</t>
  </si>
  <si>
    <t>Pomoc dla uchodzców</t>
  </si>
  <si>
    <t xml:space="preserve">Dotacje celowe otrzymane z budżetu państwa na realizację zadań bieżących  z zakresu administracji rządowej  oraz innych zadań zleconych gminie ustawami </t>
  </si>
  <si>
    <t>Pozostałe zadania w zakresie polityki społecznej</t>
  </si>
  <si>
    <t>Zespoły do spraw orzekania o stopniu niepełnosprawności</t>
  </si>
  <si>
    <t>Gospodarka komunalna i ochrona środowiska</t>
  </si>
  <si>
    <t>Oświetlenie ulic, placów  i dróg</t>
  </si>
  <si>
    <t>R a z e m</t>
  </si>
  <si>
    <t>85212</t>
  </si>
  <si>
    <t>Świadczenia  rodzinne  oraz składki na ubezpieczenia emerytalne rentowe z ubezpieczenia społecznego</t>
  </si>
  <si>
    <t>Załącznik Nr 1</t>
  </si>
  <si>
    <t>Zadania z zakresu administracji rządowej                         w tym:</t>
  </si>
  <si>
    <t>Pomoc dla repatriantów</t>
  </si>
  <si>
    <t>01005</t>
  </si>
  <si>
    <t>010</t>
  </si>
  <si>
    <t>Rolnictwo i łowiectwo</t>
  </si>
  <si>
    <t>Prace geodezyjno-urzadzeniowe na potrzeby rolnictwa</t>
  </si>
  <si>
    <t xml:space="preserve">  </t>
  </si>
  <si>
    <t>mgr inż. Jerzy Brzeziński</t>
  </si>
  <si>
    <t xml:space="preserve">       Prezydent Miasta</t>
  </si>
  <si>
    <t>6310</t>
  </si>
  <si>
    <t xml:space="preserve">Dotacje celowe przekazane z budżetu państwa na inwestycje i zakupy inwestycyjne  z zakresu administracji rządowej oraz innych zadań  zleconych gminom ustawami </t>
  </si>
  <si>
    <t>Załącznik Nr 2</t>
  </si>
  <si>
    <t>Dz.</t>
  </si>
  <si>
    <t>Zadania z zakresu administracji rządow- ogółem</t>
  </si>
  <si>
    <t>Zadania z zakresu administracji rządowej     w tym:</t>
  </si>
  <si>
    <t xml:space="preserve">Prace geodezyjno - urządzeniowe na potrzeby rolnictwa </t>
  </si>
  <si>
    <t>Zakup  usług pozostałych</t>
  </si>
  <si>
    <t xml:space="preserve"> - odszkodowania</t>
  </si>
  <si>
    <t>Zakup usług pozostałych</t>
  </si>
  <si>
    <t xml:space="preserve">Zakup usług pozostałych </t>
  </si>
  <si>
    <t>Wynagrodzenia osobowe pracowników</t>
  </si>
  <si>
    <t>Wynagrodzenia osobowe członków korpusu  służby cywilnej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</si>
  <si>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</si>
  <si>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</si>
  <si>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</si>
  <si>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</si>
  <si>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</si>
  <si>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Z.F.Ś.S.</t>
  </si>
  <si>
    <t>Wynagrodzenia bezosobowe</t>
  </si>
  <si>
    <t>Zakup materiałów i wyposażenia</t>
  </si>
  <si>
    <t>Urzędy naczelnych organów władzy państwowej,kontroli i ochrony prawa oraz sądownictwa</t>
  </si>
  <si>
    <t xml:space="preserve">Urzędy naczelnych organów władzy państwowej,kontroli i ochrony prawa </t>
  </si>
  <si>
    <t>Różne wydatki na rzecz osób fizycznych</t>
  </si>
  <si>
    <t>Wydatki osobowe niezaliczane do uposażeń wypłacane żołnierzom i funkcjonariuszom</t>
  </si>
  <si>
    <t>Wynagrodzenia osobowe członków korpusu służby cywilnej</t>
  </si>
  <si>
    <t>Uposażenia żołnierzy zawodowych i nadterminowych oraz funkcjonariuszy</t>
  </si>
  <si>
    <t>Pozostałe należności żołnierzy zawodowych i naderminowych oraz funkcjonariuszy</t>
  </si>
  <si>
    <t>Nagrody roczne dla żołnierzy zawodowych i naterminowych oraz funkcionariuszy</t>
  </si>
  <si>
    <t>Uposażenia oraz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</si>
  <si>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</si>
  <si>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</si>
  <si>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 i materiałów medycznych</t>
  </si>
  <si>
    <t>Zakup sprzętu i uzbrojenia</t>
  </si>
  <si>
    <t>Zakup  energii</t>
  </si>
  <si>
    <t>Zakup usług remontowych</t>
  </si>
  <si>
    <t>Zakup usług zdrowotnych</t>
  </si>
  <si>
    <t>Różne opłaty i składki</t>
  </si>
  <si>
    <t>Odpisy na Z.FŚ.S.</t>
  </si>
  <si>
    <t>Pozostałe podatki na rzecz budżetów jednostek samorządu terytorialnego</t>
  </si>
  <si>
    <t>Opłaty na rzecz budżetu państwa</t>
  </si>
  <si>
    <t>Opłaty na rzecz budżetów jednostek samorządu terytorialnego</t>
  </si>
  <si>
    <t>Wydatki na zakupy inwestycyjne jednostek budżetowych</t>
  </si>
  <si>
    <t>Składki na ubezpieczenie zdrowotne oraz świadczenia dla osób nie objętych obowiązkiem ubezpieczenia zdrowotnego</t>
  </si>
  <si>
    <t>Składki na ubezpieczenia zdrowotne</t>
  </si>
  <si>
    <t xml:space="preserve"> - Dzieci przebywające w plac.opiekuńczo  wychowawczych</t>
  </si>
  <si>
    <t xml:space="preserve"> - Dzieci i młodzież w szkołach i plac.szkolno-wychowawczych</t>
  </si>
  <si>
    <t>Pomoc społeczna</t>
  </si>
  <si>
    <t>85203</t>
  </si>
  <si>
    <t>Ośrodki wsparcia/Klub Seniora,Środow.Dom Samopom./</t>
  </si>
  <si>
    <t>Dodatkowe wynagrodzenia roczne</t>
  </si>
  <si>
    <t>Zakup energii</t>
  </si>
  <si>
    <t>Podatek od nieruchomości</t>
  </si>
  <si>
    <t>Świadczenia społeczne</t>
  </si>
  <si>
    <t>85213</t>
  </si>
  <si>
    <t>Składki na ubezpieczenie zdrowotne opłacane za osoby pobierające niektóre świadczenia z pomocy społecznej</t>
  </si>
  <si>
    <t xml:space="preserve">Składki na ubezpieczenie zdrowotne </t>
  </si>
  <si>
    <t>85214</t>
  </si>
  <si>
    <t>85228</t>
  </si>
  <si>
    <t xml:space="preserve">Usługi opiekuńcze  i  specjalistyczne usługi opiekuńcze </t>
  </si>
  <si>
    <t>Nagrody i wydatki osobowe nie zaliczone do  wynagrodzeń</t>
  </si>
  <si>
    <t>Wynagrodzenia   osobowe  pracowników</t>
  </si>
  <si>
    <t xml:space="preserve">Składki  na ubezpieczenia   społeczne  </t>
  </si>
  <si>
    <t>Składki  na  Fundusz  Pracy</t>
  </si>
  <si>
    <t>Odpisy na ZFŚS</t>
  </si>
  <si>
    <t>85231</t>
  </si>
  <si>
    <t xml:space="preserve">Pozostałe zadania w zakresie polityki społecznej </t>
  </si>
  <si>
    <t>85321</t>
  </si>
  <si>
    <t>85334</t>
  </si>
  <si>
    <t xml:space="preserve">     R a z e m</t>
  </si>
  <si>
    <t xml:space="preserve">      Prezydent  Miasta</t>
  </si>
  <si>
    <t>mgr inż.Jerzy Brzeziński</t>
  </si>
  <si>
    <t>Wydatki inwestycyjne jednostek budżetowych</t>
  </si>
  <si>
    <t>75107</t>
  </si>
  <si>
    <t>Wybory Prezydenta Rzeczypospolitej Polskiej</t>
  </si>
  <si>
    <t>75108</t>
  </si>
  <si>
    <t xml:space="preserve">            Dochody budżetowe -  III kwartał 2005 rok</t>
  </si>
  <si>
    <t xml:space="preserve">          Wydatki  budżetowe  -  III kwartał 2005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</si>
</sst>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* #,##0.0\ _z_ł_-;\-* #,##0.0\ _z_ł_-;_-* &quot;-&quot;??\ _z_ł_-;_-@_-"/>
  </numFmts>
  <fonts count="27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6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3" fontId="5" fillId="2" borderId="10" xfId="0" applyNumberFormat="1" applyFont="1" applyFill="1" applyBorder="1" applyAlignment="1" applyProtection="1">
      <alignment vertical="center"/>
      <protection hidden="1"/>
    </xf>
    <xf numFmtId="3" fontId="8" fillId="3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wrapText="1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11" xfId="0" applyNumberFormat="1" applyFont="1" applyFill="1" applyBorder="1" applyAlignment="1" applyProtection="1">
      <alignment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 hidden="1"/>
    </xf>
    <xf numFmtId="0" fontId="0" fillId="0" borderId="15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3" fontId="0" fillId="0" borderId="11" xfId="0" applyNumberFormat="1" applyBorder="1" applyAlignment="1" applyProtection="1">
      <alignment wrapText="1"/>
      <protection hidden="1"/>
    </xf>
    <xf numFmtId="0" fontId="5" fillId="0" borderId="0" xfId="0" applyFont="1" applyAlignment="1">
      <alignment/>
    </xf>
    <xf numFmtId="3" fontId="6" fillId="2" borderId="11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1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>
      <alignment wrapText="1"/>
    </xf>
    <xf numFmtId="3" fontId="0" fillId="0" borderId="24" xfId="0" applyNumberForma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3" fontId="0" fillId="4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49" fontId="0" fillId="0" borderId="16" xfId="0" applyNumberForma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wrapText="1"/>
      <protection locked="0"/>
    </xf>
    <xf numFmtId="3" fontId="0" fillId="0" borderId="0" xfId="0" applyNumberFormat="1" applyFont="1" applyFill="1" applyBorder="1" applyAlignment="1" applyProtection="1">
      <alignment wrapText="1"/>
      <protection locked="0"/>
    </xf>
    <xf numFmtId="0" fontId="11" fillId="0" borderId="28" xfId="0" applyFont="1" applyBorder="1" applyAlignment="1" applyProtection="1">
      <alignment wrapText="1"/>
      <protection locked="0"/>
    </xf>
    <xf numFmtId="3" fontId="0" fillId="0" borderId="29" xfId="0" applyNumberForma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3" fontId="6" fillId="5" borderId="30" xfId="0" applyNumberFormat="1" applyFont="1" applyFill="1" applyBorder="1" applyAlignment="1" applyProtection="1">
      <alignment vertical="center"/>
      <protection hidden="1"/>
    </xf>
    <xf numFmtId="0" fontId="6" fillId="6" borderId="31" xfId="0" applyFont="1" applyFill="1" applyBorder="1" applyAlignment="1" applyProtection="1">
      <alignment horizontal="center" vertical="center" wrapText="1"/>
      <protection locked="0"/>
    </xf>
    <xf numFmtId="0" fontId="6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49" fontId="3" fillId="6" borderId="34" xfId="0" applyNumberFormat="1" applyFont="1" applyFill="1" applyBorder="1" applyAlignment="1" applyProtection="1">
      <alignment vertical="center" wrapText="1"/>
      <protection locked="0"/>
    </xf>
    <xf numFmtId="3" fontId="6" fillId="6" borderId="3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wrapText="1"/>
    </xf>
    <xf numFmtId="0" fontId="0" fillId="0" borderId="35" xfId="0" applyBorder="1" applyAlignment="1">
      <alignment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49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/>
    </xf>
    <xf numFmtId="3" fontId="8" fillId="3" borderId="36" xfId="0" applyNumberFormat="1" applyFont="1" applyFill="1" applyBorder="1" applyAlignment="1" applyProtection="1">
      <alignment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8" fillId="3" borderId="41" xfId="0" applyNumberFormat="1" applyFont="1" applyFill="1" applyBorder="1" applyAlignment="1" applyProtection="1">
      <alignment horizontal="center" vertical="center"/>
      <protection locked="0"/>
    </xf>
    <xf numFmtId="3" fontId="8" fillId="3" borderId="30" xfId="0" applyNumberFormat="1" applyFont="1" applyFill="1" applyBorder="1" applyAlignment="1" applyProtection="1">
      <alignment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49" fontId="5" fillId="2" borderId="42" xfId="0" applyNumberFormat="1" applyFont="1" applyFill="1" applyBorder="1" applyAlignment="1" applyProtection="1">
      <alignment horizontal="center" vertical="center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vertical="center" wrapText="1"/>
      <protection locked="0"/>
    </xf>
    <xf numFmtId="49" fontId="6" fillId="5" borderId="30" xfId="0" applyNumberFormat="1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vertical="center" wrapText="1"/>
      <protection locked="0"/>
    </xf>
    <xf numFmtId="49" fontId="6" fillId="5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wrapText="1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3" fillId="5" borderId="32" xfId="0" applyFont="1" applyFill="1" applyBorder="1" applyAlignment="1" applyProtection="1">
      <alignment horizontal="center"/>
      <protection locked="0"/>
    </xf>
    <xf numFmtId="0" fontId="3" fillId="5" borderId="33" xfId="0" applyFont="1" applyFill="1" applyBorder="1" applyAlignment="1" applyProtection="1">
      <alignment wrapText="1"/>
      <protection locked="0"/>
    </xf>
    <xf numFmtId="49" fontId="3" fillId="5" borderId="34" xfId="0" applyNumberFormat="1" applyFont="1" applyFill="1" applyBorder="1" applyAlignment="1" applyProtection="1">
      <alignment horizont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8" fillId="5" borderId="32" xfId="0" applyFont="1" applyFill="1" applyBorder="1" applyAlignment="1" applyProtection="1">
      <alignment horizontal="center" vertical="center"/>
      <protection locked="0"/>
    </xf>
    <xf numFmtId="0" fontId="18" fillId="5" borderId="33" xfId="0" applyFont="1" applyFill="1" applyBorder="1" applyAlignment="1" applyProtection="1">
      <alignment vertical="center" wrapText="1"/>
      <protection locked="0"/>
    </xf>
    <xf numFmtId="49" fontId="18" fillId="5" borderId="34" xfId="0" applyNumberFormat="1" applyFont="1" applyFill="1" applyBorder="1" applyAlignment="1" applyProtection="1">
      <alignment horizontal="center" vertical="center"/>
      <protection locked="0"/>
    </xf>
    <xf numFmtId="3" fontId="18" fillId="5" borderId="30" xfId="0" applyNumberFormat="1" applyFont="1" applyFill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49" fontId="13" fillId="2" borderId="18" xfId="0" applyNumberFormat="1" applyFont="1" applyFill="1" applyBorder="1" applyAlignment="1" applyProtection="1">
      <alignment horizontal="center" vertical="center"/>
      <protection locked="0"/>
    </xf>
    <xf numFmtId="3" fontId="13" fillId="2" borderId="11" xfId="0" applyNumberFormat="1" applyFont="1" applyFill="1" applyBorder="1" applyAlignment="1" applyProtection="1">
      <alignment vertical="center"/>
      <protection hidden="1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3" fontId="12" fillId="0" borderId="10" xfId="0" applyNumberFormat="1" applyFont="1" applyBorder="1" applyAlignment="1" applyProtection="1">
      <alignment wrapText="1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/>
      <protection locked="0"/>
    </xf>
    <xf numFmtId="3" fontId="13" fillId="2" borderId="10" xfId="0" applyNumberFormat="1" applyFont="1" applyFill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wrapText="1"/>
      <protection hidden="1"/>
    </xf>
    <xf numFmtId="49" fontId="12" fillId="0" borderId="18" xfId="0" applyNumberFormat="1" applyFont="1" applyBorder="1" applyAlignment="1" applyProtection="1">
      <alignment horizontal="center"/>
      <protection locked="0"/>
    </xf>
    <xf numFmtId="3" fontId="18" fillId="2" borderId="11" xfId="0" applyNumberFormat="1" applyFont="1" applyFill="1" applyBorder="1" applyAlignment="1" applyProtection="1">
      <alignment vertical="center"/>
      <protection hidden="1"/>
    </xf>
    <xf numFmtId="0" fontId="13" fillId="2" borderId="37" xfId="0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/>
      <protection locked="0"/>
    </xf>
    <xf numFmtId="3" fontId="12" fillId="0" borderId="10" xfId="0" applyNumberFormat="1" applyFont="1" applyBorder="1" applyAlignment="1" applyProtection="1">
      <alignment/>
      <protection locked="0"/>
    </xf>
    <xf numFmtId="0" fontId="18" fillId="3" borderId="38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wrapText="1"/>
      <protection locked="0"/>
    </xf>
    <xf numFmtId="49" fontId="20" fillId="3" borderId="41" xfId="0" applyNumberFormat="1" applyFont="1" applyFill="1" applyBorder="1" applyAlignment="1" applyProtection="1">
      <alignment horizontal="center" vertical="center"/>
      <protection locked="0"/>
    </xf>
    <xf numFmtId="3" fontId="20" fillId="3" borderId="36" xfId="0" applyNumberFormat="1" applyFont="1" applyFill="1" applyBorder="1" applyAlignment="1" applyProtection="1">
      <alignment vertical="center"/>
      <protection hidden="1"/>
    </xf>
    <xf numFmtId="3" fontId="20" fillId="3" borderId="30" xfId="0" applyNumberFormat="1" applyFont="1" applyFill="1" applyBorder="1" applyAlignment="1" applyProtection="1">
      <alignment vertical="center"/>
      <protection hidden="1"/>
    </xf>
    <xf numFmtId="0" fontId="12" fillId="0" borderId="6" xfId="0" applyFont="1" applyBorder="1" applyAlignment="1" applyProtection="1">
      <alignment horizontal="center"/>
      <protection locked="0"/>
    </xf>
    <xf numFmtId="49" fontId="12" fillId="0" borderId="22" xfId="0" applyNumberFormat="1" applyFont="1" applyBorder="1" applyAlignment="1" applyProtection="1">
      <alignment horizontal="center"/>
      <protection locked="0"/>
    </xf>
    <xf numFmtId="3" fontId="12" fillId="0" borderId="23" xfId="0" applyNumberFormat="1" applyFont="1" applyBorder="1" applyAlignment="1" applyProtection="1">
      <alignment/>
      <protection locked="0"/>
    </xf>
    <xf numFmtId="49" fontId="19" fillId="2" borderId="12" xfId="0" applyNumberFormat="1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wrapText="1"/>
      <protection locked="0"/>
    </xf>
    <xf numFmtId="49" fontId="12" fillId="2" borderId="1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49" fontId="13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1" xfId="0" applyNumberFormat="1" applyFont="1" applyFill="1" applyBorder="1" applyAlignment="1" applyProtection="1">
      <alignment vertical="center" wrapText="1"/>
      <protection hidden="1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/>
      <protection locked="0"/>
    </xf>
    <xf numFmtId="0" fontId="16" fillId="5" borderId="33" xfId="0" applyFont="1" applyFill="1" applyBorder="1" applyAlignment="1" applyProtection="1">
      <alignment wrapText="1"/>
      <protection locked="0"/>
    </xf>
    <xf numFmtId="49" fontId="16" fillId="5" borderId="34" xfId="0" applyNumberFormat="1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49" fontId="12" fillId="2" borderId="18" xfId="0" applyNumberFormat="1" applyFont="1" applyFill="1" applyBorder="1" applyAlignment="1" applyProtection="1">
      <alignment horizontal="center"/>
      <protection locked="0"/>
    </xf>
    <xf numFmtId="3" fontId="12" fillId="0" borderId="11" xfId="0" applyNumberFormat="1" applyFont="1" applyBorder="1" applyAlignment="1" applyProtection="1">
      <alignment/>
      <protection locked="0"/>
    </xf>
    <xf numFmtId="0" fontId="18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33" xfId="0" applyFont="1" applyFill="1" applyBorder="1" applyAlignment="1" applyProtection="1">
      <alignment vertical="center" wrapText="1"/>
      <protection locked="0"/>
    </xf>
    <xf numFmtId="3" fontId="18" fillId="6" borderId="3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/>
    </xf>
    <xf numFmtId="49" fontId="16" fillId="6" borderId="43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6" fillId="5" borderId="5" xfId="0" applyNumberFormat="1" applyFont="1" applyFill="1" applyBorder="1" applyAlignment="1">
      <alignment horizontal="center" vertical="center"/>
    </xf>
    <xf numFmtId="49" fontId="18" fillId="5" borderId="6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3" fontId="18" fillId="5" borderId="30" xfId="0" applyNumberFormat="1" applyFont="1" applyFill="1" applyBorder="1" applyAlignment="1" applyProtection="1">
      <alignment horizontal="right" vertical="center"/>
      <protection hidden="1"/>
    </xf>
    <xf numFmtId="3" fontId="13" fillId="2" borderId="11" xfId="0" applyNumberFormat="1" applyFont="1" applyFill="1" applyBorder="1" applyAlignment="1" applyProtection="1">
      <alignment horizontal="right" vertical="center"/>
      <protection hidden="1"/>
    </xf>
    <xf numFmtId="165" fontId="12" fillId="0" borderId="9" xfId="15" applyNumberFormat="1" applyFont="1" applyBorder="1" applyAlignment="1">
      <alignment horizontal="righ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center" vertical="center"/>
    </xf>
    <xf numFmtId="3" fontId="19" fillId="5" borderId="30" xfId="0" applyNumberFormat="1" applyFont="1" applyFill="1" applyBorder="1" applyAlignment="1" applyProtection="1">
      <alignment vertical="center"/>
      <protection hidden="1"/>
    </xf>
    <xf numFmtId="49" fontId="19" fillId="0" borderId="6" xfId="0" applyNumberFormat="1" applyFont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/>
    </xf>
    <xf numFmtId="3" fontId="19" fillId="2" borderId="31" xfId="0" applyNumberFormat="1" applyFont="1" applyFill="1" applyBorder="1" applyAlignment="1" applyProtection="1">
      <alignment vertical="center"/>
      <protection hidden="1"/>
    </xf>
    <xf numFmtId="3" fontId="19" fillId="2" borderId="30" xfId="0" applyNumberFormat="1" applyFont="1" applyFill="1" applyBorder="1" applyAlignment="1" applyProtection="1">
      <alignment vertical="center"/>
      <protection hidden="1"/>
    </xf>
    <xf numFmtId="0" fontId="19" fillId="0" borderId="7" xfId="0" applyFont="1" applyBorder="1" applyAlignment="1">
      <alignment horizontal="center" vertical="center"/>
    </xf>
    <xf numFmtId="0" fontId="25" fillId="0" borderId="50" xfId="0" applyFont="1" applyBorder="1" applyAlignment="1" applyProtection="1">
      <alignment wrapText="1"/>
      <protection locked="0"/>
    </xf>
    <xf numFmtId="0" fontId="25" fillId="0" borderId="9" xfId="0" applyFont="1" applyBorder="1" applyAlignment="1">
      <alignment horizontal="center" vertical="center"/>
    </xf>
    <xf numFmtId="165" fontId="25" fillId="0" borderId="9" xfId="15" applyNumberFormat="1" applyFont="1" applyBorder="1" applyAlignment="1">
      <alignment horizontal="center" vertical="center" wrapText="1"/>
    </xf>
    <xf numFmtId="165" fontId="19" fillId="0" borderId="5" xfId="15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 applyProtection="1">
      <alignment wrapText="1"/>
      <protection locked="0"/>
    </xf>
    <xf numFmtId="0" fontId="19" fillId="5" borderId="32" xfId="0" applyFont="1" applyFill="1" applyBorder="1" applyAlignment="1" applyProtection="1">
      <alignment horizontal="center" vertical="center"/>
      <protection locked="0"/>
    </xf>
    <xf numFmtId="49" fontId="19" fillId="5" borderId="33" xfId="0" applyNumberFormat="1" applyFont="1" applyFill="1" applyBorder="1" applyAlignment="1" applyProtection="1">
      <alignment horizontal="center" vertical="center"/>
      <protection locked="0"/>
    </xf>
    <xf numFmtId="0" fontId="19" fillId="5" borderId="43" xfId="0" applyFont="1" applyFill="1" applyBorder="1" applyAlignment="1" applyProtection="1">
      <alignment vertical="center" wrapText="1"/>
      <protection locked="0"/>
    </xf>
    <xf numFmtId="0" fontId="19" fillId="5" borderId="30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49" fontId="19" fillId="2" borderId="51" xfId="0" applyNumberFormat="1" applyFont="1" applyFill="1" applyBorder="1" applyAlignment="1" applyProtection="1">
      <alignment horizontal="center" vertical="center"/>
      <protection locked="0"/>
    </xf>
    <xf numFmtId="0" fontId="19" fillId="2" borderId="50" xfId="0" applyFont="1" applyFill="1" applyBorder="1" applyAlignment="1" applyProtection="1">
      <alignment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3" fontId="19" fillId="2" borderId="52" xfId="0" applyNumberFormat="1" applyFont="1" applyFill="1" applyBorder="1" applyAlignment="1" applyProtection="1">
      <alignment vertical="center"/>
      <protection hidden="1"/>
    </xf>
    <xf numFmtId="3" fontId="19" fillId="2" borderId="36" xfId="0" applyNumberFormat="1" applyFont="1" applyFill="1" applyBorder="1" applyAlignment="1" applyProtection="1">
      <alignment vertical="center"/>
      <protection hidden="1"/>
    </xf>
    <xf numFmtId="0" fontId="26" fillId="0" borderId="16" xfId="0" applyFont="1" applyBorder="1" applyAlignment="1" applyProtection="1">
      <alignment horizontal="center"/>
      <protection locked="0"/>
    </xf>
    <xf numFmtId="49" fontId="26" fillId="0" borderId="53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3" fontId="25" fillId="4" borderId="10" xfId="0" applyNumberFormat="1" applyFont="1" applyFill="1" applyBorder="1" applyAlignment="1" applyProtection="1">
      <alignment/>
      <protection hidden="1"/>
    </xf>
    <xf numFmtId="3" fontId="25" fillId="4" borderId="52" xfId="0" applyNumberFormat="1" applyFont="1" applyFill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center"/>
      <protection locked="0"/>
    </xf>
    <xf numFmtId="49" fontId="25" fillId="0" borderId="53" xfId="0" applyNumberFormat="1" applyFont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wrapText="1"/>
      <protection locked="0"/>
    </xf>
    <xf numFmtId="0" fontId="25" fillId="0" borderId="39" xfId="0" applyFont="1" applyBorder="1" applyAlignment="1" applyProtection="1">
      <alignment horizontal="center"/>
      <protection locked="0"/>
    </xf>
    <xf numFmtId="3" fontId="25" fillId="0" borderId="55" xfId="0" applyNumberFormat="1" applyFont="1" applyBorder="1" applyAlignment="1" applyProtection="1">
      <alignment wrapText="1"/>
      <protection locked="0"/>
    </xf>
    <xf numFmtId="3" fontId="25" fillId="0" borderId="56" xfId="0" applyNumberFormat="1" applyFont="1" applyBorder="1" applyAlignment="1" applyProtection="1">
      <alignment wrapText="1"/>
      <protection locked="0"/>
    </xf>
    <xf numFmtId="3" fontId="25" fillId="0" borderId="10" xfId="0" applyNumberFormat="1" applyFont="1" applyBorder="1" applyAlignment="1" applyProtection="1">
      <alignment wrapText="1"/>
      <protection locked="0"/>
    </xf>
    <xf numFmtId="49" fontId="19" fillId="2" borderId="53" xfId="0" applyNumberFormat="1" applyFont="1" applyFill="1" applyBorder="1" applyAlignment="1" applyProtection="1">
      <alignment horizontal="center" vertical="center"/>
      <protection locked="0"/>
    </xf>
    <xf numFmtId="0" fontId="19" fillId="2" borderId="57" xfId="0" applyFont="1" applyFill="1" applyBorder="1" applyAlignment="1" applyProtection="1">
      <alignment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3" fontId="19" fillId="2" borderId="11" xfId="0" applyNumberFormat="1" applyFont="1" applyFill="1" applyBorder="1" applyAlignment="1" applyProtection="1">
      <alignment vertical="center"/>
      <protection hidden="1"/>
    </xf>
    <xf numFmtId="3" fontId="19" fillId="2" borderId="58" xfId="0" applyNumberFormat="1" applyFont="1" applyFill="1" applyBorder="1" applyAlignment="1" applyProtection="1">
      <alignment vertical="center"/>
      <protection hidden="1"/>
    </xf>
    <xf numFmtId="3" fontId="25" fillId="0" borderId="52" xfId="0" applyNumberFormat="1" applyFont="1" applyBorder="1" applyAlignment="1" applyProtection="1">
      <alignment wrapText="1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  <protection locked="0"/>
    </xf>
    <xf numFmtId="3" fontId="19" fillId="2" borderId="10" xfId="0" applyNumberFormat="1" applyFont="1" applyFill="1" applyBorder="1" applyAlignment="1" applyProtection="1">
      <alignment vertical="center"/>
      <protection hidden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/>
      <protection locked="0"/>
    </xf>
    <xf numFmtId="3" fontId="25" fillId="0" borderId="10" xfId="0" applyNumberFormat="1" applyFont="1" applyBorder="1" applyAlignment="1" applyProtection="1">
      <alignment/>
      <protection locked="0"/>
    </xf>
    <xf numFmtId="0" fontId="25" fillId="0" borderId="59" xfId="0" applyFont="1" applyBorder="1" applyAlignment="1" applyProtection="1">
      <alignment wrapText="1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3" fontId="25" fillId="0" borderId="60" xfId="0" applyNumberFormat="1" applyFont="1" applyBorder="1" applyAlignment="1" applyProtection="1">
      <alignment wrapText="1"/>
      <protection locked="0"/>
    </xf>
    <xf numFmtId="49" fontId="25" fillId="0" borderId="17" xfId="0" applyNumberFormat="1" applyFont="1" applyBorder="1" applyAlignment="1" applyProtection="1">
      <alignment horizontal="center" wrapText="1"/>
      <protection locked="0"/>
    </xf>
    <xf numFmtId="49" fontId="25" fillId="0" borderId="53" xfId="0" applyNumberFormat="1" applyFont="1" applyBorder="1" applyAlignment="1" applyProtection="1">
      <alignment horizontal="left" wrapText="1"/>
      <protection locked="0"/>
    </xf>
    <xf numFmtId="0" fontId="25" fillId="0" borderId="57" xfId="0" applyFont="1" applyBorder="1" applyAlignment="1" applyProtection="1">
      <alignment wrapTex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3" fontId="25" fillId="0" borderId="58" xfId="0" applyNumberFormat="1" applyFont="1" applyBorder="1" applyAlignment="1" applyProtection="1">
      <alignment wrapText="1"/>
      <protection locked="0"/>
    </xf>
    <xf numFmtId="0" fontId="19" fillId="5" borderId="32" xfId="0" applyFont="1" applyFill="1" applyBorder="1" applyAlignment="1" applyProtection="1">
      <alignment horizontal="center"/>
      <protection locked="0"/>
    </xf>
    <xf numFmtId="0" fontId="19" fillId="5" borderId="43" xfId="0" applyFont="1" applyFill="1" applyBorder="1" applyAlignment="1" applyProtection="1">
      <alignment vertical="center"/>
      <protection locked="0"/>
    </xf>
    <xf numFmtId="49" fontId="19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3" fontId="19" fillId="2" borderId="11" xfId="0" applyNumberFormat="1" applyFont="1" applyFill="1" applyBorder="1" applyAlignment="1" applyProtection="1">
      <alignment vertical="center" wrapText="1"/>
      <protection hidden="1"/>
    </xf>
    <xf numFmtId="3" fontId="19" fillId="2" borderId="58" xfId="0" applyNumberFormat="1" applyFont="1" applyFill="1" applyBorder="1" applyAlignment="1" applyProtection="1">
      <alignment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3" fontId="25" fillId="4" borderId="10" xfId="0" applyNumberFormat="1" applyFont="1" applyFill="1" applyBorder="1" applyAlignment="1" applyProtection="1">
      <alignment/>
      <protection locked="0"/>
    </xf>
    <xf numFmtId="3" fontId="25" fillId="4" borderId="52" xfId="0" applyNumberFormat="1" applyFont="1" applyFill="1" applyBorder="1" applyAlignment="1" applyProtection="1">
      <alignment/>
      <protection locked="0"/>
    </xf>
    <xf numFmtId="0" fontId="25" fillId="0" borderId="54" xfId="0" applyFont="1" applyBorder="1" applyAlignment="1" applyProtection="1">
      <alignment/>
      <protection locked="0"/>
    </xf>
    <xf numFmtId="3" fontId="25" fillId="0" borderId="55" xfId="0" applyNumberFormat="1" applyFont="1" applyBorder="1" applyAlignment="1" applyProtection="1">
      <alignment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5" fillId="0" borderId="61" xfId="0" applyFont="1" applyBorder="1" applyAlignment="1" applyProtection="1">
      <alignment wrapText="1"/>
      <protection locked="0"/>
    </xf>
    <xf numFmtId="3" fontId="25" fillId="0" borderId="11" xfId="0" applyNumberFormat="1" applyFont="1" applyBorder="1" applyAlignment="1" applyProtection="1">
      <alignment/>
      <protection locked="0"/>
    </xf>
    <xf numFmtId="0" fontId="19" fillId="2" borderId="57" xfId="0" applyFont="1" applyFill="1" applyBorder="1" applyAlignment="1" applyProtection="1">
      <alignment wrapText="1"/>
      <protection locked="0"/>
    </xf>
    <xf numFmtId="0" fontId="19" fillId="2" borderId="11" xfId="0" applyFont="1" applyFill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3" fontId="19" fillId="2" borderId="10" xfId="0" applyNumberFormat="1" applyFont="1" applyFill="1" applyBorder="1" applyAlignment="1" applyProtection="1">
      <alignment vertical="center" wrapText="1"/>
      <protection hidden="1"/>
    </xf>
    <xf numFmtId="3" fontId="19" fillId="2" borderId="52" xfId="0" applyNumberFormat="1" applyFont="1" applyFill="1" applyBorder="1" applyAlignment="1" applyProtection="1">
      <alignment vertical="center" wrapText="1"/>
      <protection hidden="1"/>
    </xf>
    <xf numFmtId="0" fontId="19" fillId="2" borderId="62" xfId="0" applyFont="1" applyFill="1" applyBorder="1" applyAlignment="1" applyProtection="1">
      <alignment vertical="center" wrapText="1"/>
      <protection locked="0"/>
    </xf>
    <xf numFmtId="0" fontId="25" fillId="2" borderId="11" xfId="0" applyFont="1" applyFill="1" applyBorder="1" applyAlignment="1" applyProtection="1">
      <alignment horizontal="center"/>
      <protection locked="0"/>
    </xf>
    <xf numFmtId="49" fontId="25" fillId="3" borderId="53" xfId="0" applyNumberFormat="1" applyFont="1" applyFill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wrapText="1"/>
      <protection locked="0"/>
    </xf>
    <xf numFmtId="0" fontId="25" fillId="3" borderId="10" xfId="0" applyFont="1" applyFill="1" applyBorder="1" applyAlignment="1" applyProtection="1">
      <alignment horizontal="center"/>
      <protection locked="0"/>
    </xf>
    <xf numFmtId="3" fontId="25" fillId="3" borderId="11" xfId="0" applyNumberFormat="1" applyFont="1" applyFill="1" applyBorder="1" applyAlignment="1" applyProtection="1">
      <alignment vertical="center"/>
      <protection hidden="1"/>
    </xf>
    <xf numFmtId="0" fontId="25" fillId="0" borderId="63" xfId="0" applyFont="1" applyBorder="1" applyAlignment="1" applyProtection="1">
      <alignment/>
      <protection locked="0"/>
    </xf>
    <xf numFmtId="0" fontId="19" fillId="2" borderId="63" xfId="0" applyFont="1" applyFill="1" applyBorder="1" applyAlignment="1" applyProtection="1">
      <alignment/>
      <protection locked="0"/>
    </xf>
    <xf numFmtId="0" fontId="25" fillId="2" borderId="10" xfId="0" applyFont="1" applyFill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/>
      <protection locked="0"/>
    </xf>
    <xf numFmtId="49" fontId="19" fillId="5" borderId="43" xfId="0" applyNumberFormat="1" applyFont="1" applyFill="1" applyBorder="1" applyAlignment="1" applyProtection="1">
      <alignment horizontal="center"/>
      <protection locked="0"/>
    </xf>
    <xf numFmtId="0" fontId="19" fillId="5" borderId="31" xfId="0" applyFont="1" applyFill="1" applyBorder="1" applyAlignment="1" applyProtection="1">
      <alignment horizontal="center" wrapText="1"/>
      <protection locked="0"/>
    </xf>
    <xf numFmtId="0" fontId="19" fillId="5" borderId="30" xfId="0" applyFont="1" applyFill="1" applyBorder="1" applyAlignment="1" applyProtection="1">
      <alignment horizontal="center"/>
      <protection locked="0"/>
    </xf>
    <xf numFmtId="0" fontId="19" fillId="3" borderId="15" xfId="0" applyFont="1" applyFill="1" applyBorder="1" applyAlignment="1" applyProtection="1">
      <alignment horizontal="center"/>
      <protection locked="0"/>
    </xf>
    <xf numFmtId="49" fontId="19" fillId="2" borderId="51" xfId="0" applyNumberFormat="1" applyFont="1" applyFill="1" applyBorder="1" applyAlignment="1" applyProtection="1">
      <alignment horizontal="center"/>
      <protection locked="0"/>
    </xf>
    <xf numFmtId="3" fontId="25" fillId="0" borderId="39" xfId="0" applyNumberFormat="1" applyFont="1" applyBorder="1" applyAlignment="1" applyProtection="1">
      <alignment/>
      <protection locked="0"/>
    </xf>
    <xf numFmtId="3" fontId="25" fillId="0" borderId="13" xfId="0" applyNumberFormat="1" applyFont="1" applyBorder="1" applyAlignment="1" applyProtection="1">
      <alignment wrapText="1"/>
      <protection locked="0"/>
    </xf>
    <xf numFmtId="0" fontId="25" fillId="6" borderId="32" xfId="0" applyFont="1" applyFill="1" applyBorder="1" applyAlignment="1" applyProtection="1">
      <alignment horizontal="center"/>
      <protection locked="0"/>
    </xf>
    <xf numFmtId="0" fontId="19" fillId="6" borderId="33" xfId="0" applyFont="1" applyFill="1" applyBorder="1" applyAlignment="1" applyProtection="1">
      <alignment horizontal="center" vertical="center" wrapText="1"/>
      <protection locked="0"/>
    </xf>
    <xf numFmtId="0" fontId="13" fillId="6" borderId="43" xfId="0" applyFont="1" applyFill="1" applyBorder="1" applyAlignment="1" applyProtection="1">
      <alignment vertical="center" wrapText="1"/>
      <protection locked="0"/>
    </xf>
    <xf numFmtId="0" fontId="19" fillId="6" borderId="30" xfId="0" applyFont="1" applyFill="1" applyBorder="1" applyAlignment="1" applyProtection="1">
      <alignment vertical="center" wrapText="1"/>
      <protection locked="0"/>
    </xf>
    <xf numFmtId="3" fontId="19" fillId="6" borderId="30" xfId="0" applyNumberFormat="1" applyFont="1" applyFill="1" applyBorder="1" applyAlignment="1" applyProtection="1">
      <alignment vertical="center" wrapText="1"/>
      <protection hidden="1"/>
    </xf>
    <xf numFmtId="9" fontId="0" fillId="0" borderId="0" xfId="17" applyAlignment="1">
      <alignment/>
    </xf>
    <xf numFmtId="0" fontId="25" fillId="0" borderId="64" xfId="0" applyFont="1" applyBorder="1" applyAlignment="1" applyProtection="1">
      <alignment wrapText="1"/>
      <protection locked="0"/>
    </xf>
    <xf numFmtId="3" fontId="19" fillId="2" borderId="39" xfId="0" applyNumberFormat="1" applyFont="1" applyFill="1" applyBorder="1" applyAlignment="1" applyProtection="1">
      <alignment vertical="center"/>
      <protection hidden="1"/>
    </xf>
    <xf numFmtId="3" fontId="25" fillId="0" borderId="36" xfId="0" applyNumberFormat="1" applyFont="1" applyBorder="1" applyAlignment="1" applyProtection="1">
      <alignment wrapText="1"/>
      <protection locked="0"/>
    </xf>
    <xf numFmtId="3" fontId="25" fillId="0" borderId="9" xfId="0" applyNumberFormat="1" applyFont="1" applyBorder="1" applyAlignment="1" applyProtection="1">
      <alignment wrapText="1"/>
      <protection locked="0"/>
    </xf>
    <xf numFmtId="3" fontId="19" fillId="2" borderId="13" xfId="0" applyNumberFormat="1" applyFont="1" applyFill="1" applyBorder="1" applyAlignment="1" applyProtection="1">
      <alignment vertical="center"/>
      <protection hidden="1"/>
    </xf>
    <xf numFmtId="0" fontId="25" fillId="0" borderId="13" xfId="0" applyFont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/>
      <protection locked="0"/>
    </xf>
    <xf numFmtId="0" fontId="19" fillId="2" borderId="36" xfId="0" applyFont="1" applyFill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wrapText="1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49" fontId="19" fillId="2" borderId="36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9" xfId="0" applyNumberFormat="1" applyFont="1" applyBorder="1" applyAlignment="1" applyProtection="1">
      <alignment horizontal="center"/>
      <protection locked="0"/>
    </xf>
    <xf numFmtId="49" fontId="25" fillId="2" borderId="10" xfId="0" applyNumberFormat="1" applyFont="1" applyFill="1" applyBorder="1" applyAlignment="1" applyProtection="1">
      <alignment horizontal="center"/>
      <protection locked="0"/>
    </xf>
    <xf numFmtId="0" fontId="25" fillId="2" borderId="10" xfId="0" applyFont="1" applyFill="1" applyBorder="1" applyAlignment="1" applyProtection="1">
      <alignment wrapText="1"/>
      <protection locked="0"/>
    </xf>
    <xf numFmtId="3" fontId="25" fillId="2" borderId="10" xfId="0" applyNumberFormat="1" applyFont="1" applyFill="1" applyBorder="1" applyAlignment="1" applyProtection="1">
      <alignment wrapText="1"/>
      <protection locked="0"/>
    </xf>
    <xf numFmtId="3" fontId="20" fillId="3" borderId="39" xfId="0" applyNumberFormat="1" applyFont="1" applyFill="1" applyBorder="1" applyAlignment="1" applyProtection="1">
      <alignment vertical="center"/>
      <protection hidden="1"/>
    </xf>
    <xf numFmtId="0" fontId="18" fillId="5" borderId="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 applyProtection="1">
      <alignment vertical="center" wrapText="1"/>
      <protection locked="0"/>
    </xf>
    <xf numFmtId="49" fontId="18" fillId="5" borderId="9" xfId="0" applyNumberFormat="1" applyFont="1" applyFill="1" applyBorder="1" applyAlignment="1" applyProtection="1">
      <alignment horizontal="center" vertical="center"/>
      <protection locked="0"/>
    </xf>
    <xf numFmtId="3" fontId="18" fillId="5" borderId="9" xfId="0" applyNumberFormat="1" applyFont="1" applyFill="1" applyBorder="1" applyAlignment="1" applyProtection="1">
      <alignment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3" borderId="45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2" fillId="3" borderId="20" xfId="0" applyNumberFormat="1" applyFont="1" applyFill="1" applyBorder="1" applyAlignment="1" applyProtection="1">
      <alignment horizontal="center" vertical="center"/>
      <protection locked="0"/>
    </xf>
    <xf numFmtId="3" fontId="13" fillId="2" borderId="42" xfId="0" applyNumberFormat="1" applyFont="1" applyFill="1" applyBorder="1" applyAlignment="1" applyProtection="1">
      <alignment vertical="center"/>
      <protection hidden="1"/>
    </xf>
    <xf numFmtId="3" fontId="12" fillId="0" borderId="40" xfId="0" applyNumberFormat="1" applyFont="1" applyBorder="1" applyAlignment="1" applyProtection="1">
      <alignment wrapText="1"/>
      <protection locked="0"/>
    </xf>
    <xf numFmtId="3" fontId="12" fillId="0" borderId="20" xfId="0" applyNumberFormat="1" applyFont="1" applyBorder="1" applyAlignment="1" applyProtection="1">
      <alignment wrapText="1"/>
      <protection locked="0"/>
    </xf>
    <xf numFmtId="3" fontId="13" fillId="2" borderId="36" xfId="0" applyNumberFormat="1" applyFont="1" applyFill="1" applyBorder="1" applyAlignment="1" applyProtection="1">
      <alignment vertical="center"/>
      <protection hidden="1"/>
    </xf>
    <xf numFmtId="3" fontId="20" fillId="3" borderId="10" xfId="0" applyNumberFormat="1" applyFont="1" applyFill="1" applyBorder="1" applyAlignment="1" applyProtection="1">
      <alignment vertical="center"/>
      <protection hidden="1"/>
    </xf>
    <xf numFmtId="3" fontId="20" fillId="3" borderId="23" xfId="0" applyNumberFormat="1" applyFont="1" applyFill="1" applyBorder="1" applyAlignment="1" applyProtection="1">
      <alignment vertical="center"/>
      <protection hidden="1"/>
    </xf>
    <xf numFmtId="3" fontId="18" fillId="2" borderId="65" xfId="0" applyNumberFormat="1" applyFont="1" applyFill="1" applyBorder="1" applyAlignment="1" applyProtection="1">
      <alignment vertical="center"/>
      <protection hidden="1"/>
    </xf>
    <xf numFmtId="3" fontId="20" fillId="3" borderId="45" xfId="0" applyNumberFormat="1" applyFont="1" applyFill="1" applyBorder="1" applyAlignment="1" applyProtection="1">
      <alignment vertical="center"/>
      <protection hidden="1"/>
    </xf>
    <xf numFmtId="3" fontId="18" fillId="2" borderId="39" xfId="0" applyNumberFormat="1" applyFont="1" applyFill="1" applyBorder="1" applyAlignment="1" applyProtection="1">
      <alignment vertical="center"/>
      <protection hidden="1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3" fontId="20" fillId="2" borderId="10" xfId="0" applyNumberFormat="1" applyFont="1" applyFill="1" applyBorder="1" applyAlignment="1" applyProtection="1">
      <alignment vertical="center"/>
      <protection hidden="1"/>
    </xf>
    <xf numFmtId="0" fontId="13" fillId="2" borderId="52" xfId="0" applyFont="1" applyFill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7">
      <selection activeCell="C85" sqref="C85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20.625" style="0" customWidth="1"/>
    <col min="6" max="6" width="14.25390625" style="0" customWidth="1"/>
    <col min="7" max="7" width="14.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4" t="s">
        <v>4</v>
      </c>
      <c r="C6" s="2"/>
      <c r="D6" s="3"/>
      <c r="E6" s="3"/>
      <c r="F6" s="3"/>
      <c r="G6" s="5"/>
    </row>
    <row r="7" spans="1:7" s="5" customFormat="1" ht="12" customHeight="1">
      <c r="A7" s="2"/>
      <c r="B7" s="3"/>
      <c r="C7" s="4"/>
      <c r="D7" s="2"/>
      <c r="E7" s="3"/>
      <c r="F7" s="3"/>
      <c r="G7" s="3"/>
    </row>
    <row r="8" spans="1:7" ht="12.75">
      <c r="A8" s="1"/>
      <c r="B8" s="1"/>
      <c r="C8" s="1"/>
      <c r="D8" s="1"/>
      <c r="E8" s="6"/>
      <c r="F8" s="6"/>
      <c r="G8" s="6"/>
    </row>
    <row r="9" spans="1:4" ht="13.5" thickBot="1">
      <c r="A9" s="1"/>
      <c r="B9" s="1"/>
      <c r="C9" s="1"/>
      <c r="D9" s="1"/>
    </row>
    <row r="10" spans="1:7" ht="60.75" customHeight="1" thickBot="1">
      <c r="A10" s="7" t="s">
        <v>5</v>
      </c>
      <c r="B10" s="8" t="s">
        <v>6</v>
      </c>
      <c r="C10" s="9" t="s">
        <v>7</v>
      </c>
      <c r="D10" s="10" t="s">
        <v>8</v>
      </c>
      <c r="E10" s="376" t="s">
        <v>2</v>
      </c>
      <c r="F10" s="374" t="s">
        <v>3</v>
      </c>
      <c r="G10" s="375"/>
    </row>
    <row r="11" spans="1:7" ht="18.75" customHeight="1" thickBot="1">
      <c r="A11" s="11"/>
      <c r="B11" s="12"/>
      <c r="C11" s="13"/>
      <c r="D11" s="14"/>
      <c r="E11" s="377"/>
      <c r="F11" s="93" t="s">
        <v>0</v>
      </c>
      <c r="G11" s="94" t="s">
        <v>1</v>
      </c>
    </row>
    <row r="12" spans="1:7" ht="14.25" customHeight="1" thickBot="1">
      <c r="A12" s="15">
        <v>1</v>
      </c>
      <c r="B12" s="16">
        <v>2</v>
      </c>
      <c r="C12" s="17">
        <v>3</v>
      </c>
      <c r="D12" s="18">
        <v>4</v>
      </c>
      <c r="E12" s="19">
        <v>5</v>
      </c>
      <c r="F12" s="19">
        <v>6</v>
      </c>
      <c r="G12" s="19">
        <v>7</v>
      </c>
    </row>
    <row r="13" spans="1:7" ht="21.75" customHeight="1" thickBot="1">
      <c r="A13" s="112">
        <v>700</v>
      </c>
      <c r="B13" s="109"/>
      <c r="C13" s="113" t="s">
        <v>12</v>
      </c>
      <c r="D13" s="114"/>
      <c r="E13" s="85">
        <f>IF(SUM(E14)&gt;0,SUM(E14),"")</f>
        <v>40000</v>
      </c>
      <c r="F13" s="85">
        <f>IF(SUM(F14)&gt;0,SUM(F14),"")</f>
      </c>
      <c r="G13" s="85">
        <f>IF(SUM(G14)&gt;0,SUM(G14),"")</f>
        <v>40000</v>
      </c>
    </row>
    <row r="14" spans="1:7" ht="27" customHeight="1">
      <c r="A14" s="29"/>
      <c r="B14" s="107">
        <v>70005</v>
      </c>
      <c r="C14" s="32" t="s">
        <v>13</v>
      </c>
      <c r="D14" s="33"/>
      <c r="E14" s="34">
        <f>IF(SUM(E15:E15)&gt;0,SUM(E15:E15),"")</f>
        <v>40000</v>
      </c>
      <c r="F14" s="34">
        <f>IF(SUM(F15:F15)&gt;0,SUM(F15:F15),"")</f>
      </c>
      <c r="G14" s="34">
        <f>IF(SUM(G15:G15)&gt;0,SUM(G15:G15),"")</f>
        <v>40000</v>
      </c>
    </row>
    <row r="15" spans="1:7" ht="63.75" customHeight="1" thickBot="1">
      <c r="A15" s="26"/>
      <c r="B15" s="36"/>
      <c r="C15" s="22" t="s">
        <v>9</v>
      </c>
      <c r="D15" s="41" t="s">
        <v>10</v>
      </c>
      <c r="E15" s="42">
        <v>40000</v>
      </c>
      <c r="F15" s="42"/>
      <c r="G15" s="42">
        <v>40000</v>
      </c>
    </row>
    <row r="16" spans="1:7" ht="21.75" customHeight="1" thickBot="1">
      <c r="A16" s="112">
        <v>710</v>
      </c>
      <c r="B16" s="109"/>
      <c r="C16" s="113" t="s">
        <v>14</v>
      </c>
      <c r="D16" s="114"/>
      <c r="E16" s="85">
        <f>IF(SUM(E17,E19,E21)&gt;0,SUM(E17,E19,E21),"")</f>
        <v>163000</v>
      </c>
      <c r="F16" s="85">
        <f>IF(SUM(F17,F19,F21)&gt;0,SUM(F17,F19,F21),"")</f>
      </c>
      <c r="G16" s="85">
        <f>IF(SUM(G17,G19,G21)&gt;0,SUM(G17,G19,G21),"")</f>
        <v>163000</v>
      </c>
    </row>
    <row r="17" spans="1:7" ht="24" customHeight="1">
      <c r="A17" s="29"/>
      <c r="B17" s="107">
        <v>71013</v>
      </c>
      <c r="C17" s="32" t="s">
        <v>15</v>
      </c>
      <c r="D17" s="33"/>
      <c r="E17" s="34">
        <f>IF(SUM(E18:E18)&gt;0,SUM(E18:E18),"")</f>
        <v>40000</v>
      </c>
      <c r="F17" s="34">
        <f>IF(SUM(F18:F18)&gt;0,SUM(F18:F18),"")</f>
      </c>
      <c r="G17" s="34">
        <f>IF(SUM(G18:G18)&gt;0,SUM(G18:G18),"")</f>
        <v>40000</v>
      </c>
    </row>
    <row r="18" spans="1:7" ht="51.75" customHeight="1">
      <c r="A18" s="26"/>
      <c r="B18" s="36"/>
      <c r="C18" s="22" t="s">
        <v>16</v>
      </c>
      <c r="D18" s="41" t="s">
        <v>10</v>
      </c>
      <c r="E18" s="42">
        <v>40000</v>
      </c>
      <c r="F18" s="42"/>
      <c r="G18" s="42">
        <v>40000</v>
      </c>
    </row>
    <row r="19" spans="1:7" ht="27" customHeight="1">
      <c r="A19" s="29"/>
      <c r="B19" s="98">
        <v>71014</v>
      </c>
      <c r="C19" s="24" t="s">
        <v>17</v>
      </c>
      <c r="D19" s="25"/>
      <c r="E19" s="20">
        <f>IF(SUM(E20:E20)&gt;0,SUM(E20:E20),"")</f>
        <v>10000</v>
      </c>
      <c r="F19" s="20">
        <f>IF(SUM(F20:F20)&gt;0,SUM(F20:F20),"")</f>
      </c>
      <c r="G19" s="20">
        <f>IF(SUM(G20:G20)&gt;0,SUM(G20:G20),"")</f>
        <v>10000</v>
      </c>
    </row>
    <row r="20" spans="1:7" ht="63.75" customHeight="1">
      <c r="A20" s="26"/>
      <c r="B20" s="36"/>
      <c r="C20" s="22" t="s">
        <v>9</v>
      </c>
      <c r="D20" s="41" t="s">
        <v>10</v>
      </c>
      <c r="E20" s="42">
        <v>10000</v>
      </c>
      <c r="F20" s="42"/>
      <c r="G20" s="42">
        <v>10000</v>
      </c>
    </row>
    <row r="21" spans="1:7" ht="18" customHeight="1">
      <c r="A21" s="29"/>
      <c r="B21" s="98">
        <v>71015</v>
      </c>
      <c r="C21" s="24" t="s">
        <v>18</v>
      </c>
      <c r="D21" s="25"/>
      <c r="E21" s="20">
        <f>IF(SUM(E22:E23)&gt;0,SUM(E22:E23),"")</f>
        <v>113000</v>
      </c>
      <c r="F21" s="20">
        <f>IF(SUM(F22:F23)&gt;0,SUM(F22:F23),"")</f>
      </c>
      <c r="G21" s="20">
        <f>IF(SUM(G22:G23)&gt;0,SUM(G22:G23),"")</f>
        <v>113000</v>
      </c>
    </row>
    <row r="22" spans="1:7" ht="62.25" customHeight="1">
      <c r="A22" s="26"/>
      <c r="B22" s="36"/>
      <c r="C22" s="22" t="s">
        <v>9</v>
      </c>
      <c r="D22" s="41" t="s">
        <v>10</v>
      </c>
      <c r="E22" s="42">
        <v>83000</v>
      </c>
      <c r="F22" s="43"/>
      <c r="G22" s="42">
        <v>83000</v>
      </c>
    </row>
    <row r="23" spans="1:7" ht="66" customHeight="1" thickBot="1">
      <c r="A23" s="26"/>
      <c r="B23" s="36"/>
      <c r="C23" s="40" t="s">
        <v>19</v>
      </c>
      <c r="D23" s="37" t="s">
        <v>20</v>
      </c>
      <c r="E23" s="38">
        <v>30000</v>
      </c>
      <c r="F23" s="46"/>
      <c r="G23" s="38">
        <v>30000</v>
      </c>
    </row>
    <row r="24" spans="1:7" ht="21" customHeight="1" thickBot="1">
      <c r="A24" s="112">
        <v>750</v>
      </c>
      <c r="B24" s="109"/>
      <c r="C24" s="113" t="s">
        <v>21</v>
      </c>
      <c r="D24" s="114"/>
      <c r="E24" s="85">
        <f>IF(SUM(E25,E28,E30)&gt;0,SUM(E25,E28,E30),"")</f>
        <v>664000</v>
      </c>
      <c r="F24" s="85">
        <f>IF(SUM(F25,F28,F30)&gt;0,SUM(F25,F28,F30),"")</f>
        <v>478000</v>
      </c>
      <c r="G24" s="85">
        <f>IF(SUM(G25,G28,G30)&gt;0,SUM(G25,G28,G30),"")</f>
        <v>186000</v>
      </c>
    </row>
    <row r="25" spans="1:7" s="45" customFormat="1" ht="18" customHeight="1">
      <c r="A25" s="23"/>
      <c r="B25" s="107">
        <v>75011</v>
      </c>
      <c r="C25" s="32" t="s">
        <v>22</v>
      </c>
      <c r="D25" s="33"/>
      <c r="E25" s="34">
        <f>IF(SUM(E26:E27)&gt;0,SUM(E26:E27),"")</f>
        <v>641000</v>
      </c>
      <c r="F25" s="34">
        <f>IF(SUM(F26:F27)&gt;0,SUM(F26:F27),"")</f>
        <v>478000</v>
      </c>
      <c r="G25" s="34">
        <f>IF(SUM(G26:G27)&gt;0,SUM(G26:G27),"")</f>
        <v>163000</v>
      </c>
    </row>
    <row r="26" spans="1:7" ht="52.5" customHeight="1">
      <c r="A26" s="26"/>
      <c r="B26" s="36"/>
      <c r="C26" s="22" t="s">
        <v>23</v>
      </c>
      <c r="D26" s="41" t="s">
        <v>24</v>
      </c>
      <c r="E26" s="42">
        <v>478000</v>
      </c>
      <c r="F26" s="42">
        <v>478000</v>
      </c>
      <c r="G26" s="42"/>
    </row>
    <row r="27" spans="1:7" ht="63.75" customHeight="1">
      <c r="A27" s="26"/>
      <c r="B27" s="36"/>
      <c r="C27" s="22" t="s">
        <v>9</v>
      </c>
      <c r="D27" s="41" t="s">
        <v>10</v>
      </c>
      <c r="E27" s="42">
        <v>163000</v>
      </c>
      <c r="F27" s="42"/>
      <c r="G27" s="42">
        <v>163000</v>
      </c>
    </row>
    <row r="28" spans="1:7" s="45" customFormat="1" ht="18" customHeight="1">
      <c r="A28" s="23"/>
      <c r="B28" s="98">
        <v>75045</v>
      </c>
      <c r="C28" s="32" t="s">
        <v>25</v>
      </c>
      <c r="D28" s="33"/>
      <c r="E28" s="34">
        <f>IF(SUM(E29:E29)&gt;0,SUM(E29:E29),"")</f>
        <v>23000</v>
      </c>
      <c r="F28" s="34">
        <f>IF(SUM(F29:F29)&gt;0,SUM(F29:F29),"")</f>
      </c>
      <c r="G28" s="34">
        <f>IF(SUM(G29:G29)&gt;0,SUM(G29:G29),"")</f>
        <v>23000</v>
      </c>
    </row>
    <row r="29" spans="1:7" ht="66" customHeight="1">
      <c r="A29" s="26"/>
      <c r="B29" s="36"/>
      <c r="C29" s="22" t="s">
        <v>9</v>
      </c>
      <c r="D29" s="41" t="s">
        <v>10</v>
      </c>
      <c r="E29" s="42">
        <v>23000</v>
      </c>
      <c r="F29" s="42"/>
      <c r="G29" s="42">
        <v>23000</v>
      </c>
    </row>
    <row r="30" spans="1:7" s="45" customFormat="1" ht="27" customHeight="1">
      <c r="A30" s="23"/>
      <c r="B30" s="98">
        <v>75054</v>
      </c>
      <c r="C30" s="24" t="s">
        <v>26</v>
      </c>
      <c r="D30" s="25"/>
      <c r="E30" s="20">
        <f>IF(SUM(E31:E31)&gt;0,SUM(E31:E31),"")</f>
      </c>
      <c r="F30" s="20">
        <f>IF(SUM(F31:F31)&gt;0,SUM(F31:F31),"")</f>
      </c>
      <c r="G30" s="20">
        <f>IF(SUM(G31:G31)&gt;0,SUM(G31:G31),"")</f>
      </c>
    </row>
    <row r="31" spans="1:7" ht="53.25" customHeight="1" thickBot="1">
      <c r="A31" s="26"/>
      <c r="B31" s="36"/>
      <c r="C31" s="22" t="s">
        <v>23</v>
      </c>
      <c r="D31" s="41" t="s">
        <v>24</v>
      </c>
      <c r="E31" s="42"/>
      <c r="F31" s="42"/>
      <c r="G31" s="42"/>
    </row>
    <row r="32" spans="1:7" s="47" customFormat="1" ht="57.75" customHeight="1" thickBot="1">
      <c r="A32" s="112">
        <v>751</v>
      </c>
      <c r="B32" s="109"/>
      <c r="C32" s="113" t="s">
        <v>27</v>
      </c>
      <c r="D32" s="114"/>
      <c r="E32" s="85">
        <f>IF(SUM(E33,E35,E37)&gt;0,SUM(E33,E35,E37),"")</f>
        <v>7869</v>
      </c>
      <c r="F32" s="85">
        <f>IF(SUM(F33,F35,F37)&gt;0,SUM(F33,F35,F37),"")</f>
        <v>7869</v>
      </c>
      <c r="G32" s="85">
        <f>IF(SUM(G33,G35,G37)&gt;0,SUM(G33,G35,G37),"")</f>
      </c>
    </row>
    <row r="33" spans="1:7" s="45" customFormat="1" ht="33.75" customHeight="1">
      <c r="A33" s="23"/>
      <c r="B33" s="107">
        <v>75101</v>
      </c>
      <c r="C33" s="32" t="s">
        <v>28</v>
      </c>
      <c r="D33" s="33"/>
      <c r="E33" s="48">
        <f>IF(SUM(E34)&gt;0,SUM(E34),"")</f>
        <v>7869</v>
      </c>
      <c r="F33" s="48">
        <f>IF(SUM(F34)&gt;0,SUM(F34),"")</f>
        <v>7869</v>
      </c>
      <c r="G33" s="48">
        <f>IF(SUM(G34)&gt;0,SUM(G34),"")</f>
      </c>
    </row>
    <row r="34" spans="1:7" s="45" customFormat="1" ht="53.25" customHeight="1">
      <c r="A34" s="23"/>
      <c r="B34" s="35"/>
      <c r="C34" s="22" t="s">
        <v>23</v>
      </c>
      <c r="D34" s="95" t="s">
        <v>24</v>
      </c>
      <c r="E34" s="21">
        <v>7869</v>
      </c>
      <c r="F34" s="21">
        <v>7869</v>
      </c>
      <c r="G34" s="21"/>
    </row>
    <row r="35" spans="1:7" ht="24" customHeight="1">
      <c r="A35" s="26"/>
      <c r="B35" s="115">
        <v>75108</v>
      </c>
      <c r="C35" s="116" t="s">
        <v>29</v>
      </c>
      <c r="D35" s="117"/>
      <c r="E35" s="48">
        <f>IF(SUM(E36)&gt;0,SUM(E36),"")</f>
      </c>
      <c r="F35" s="48">
        <f>IF(SUM(F36)&gt;0,SUM(F36),"")</f>
      </c>
      <c r="G35" s="48">
        <f>IF(SUM(G36)&gt;0,SUM(G36),"")</f>
      </c>
    </row>
    <row r="36" spans="1:7" ht="50.25" customHeight="1">
      <c r="A36" s="26"/>
      <c r="B36" s="36"/>
      <c r="C36" s="22" t="s">
        <v>23</v>
      </c>
      <c r="D36" s="41" t="s">
        <v>24</v>
      </c>
      <c r="E36" s="42"/>
      <c r="F36" s="42"/>
      <c r="G36" s="42"/>
    </row>
    <row r="37" spans="1:7" s="45" customFormat="1" ht="29.25" customHeight="1">
      <c r="A37" s="23"/>
      <c r="B37" s="98">
        <v>75110</v>
      </c>
      <c r="C37" s="24" t="s">
        <v>30</v>
      </c>
      <c r="D37" s="25"/>
      <c r="E37" s="48">
        <f>IF(SUM(E38)&gt;0,SUM(E38),"")</f>
      </c>
      <c r="F37" s="48">
        <f>IF(SUM(F38)&gt;0,SUM(F38),"")</f>
      </c>
      <c r="G37" s="48">
        <f>IF(SUM(G38)&gt;0,SUM(G38),"")</f>
      </c>
    </row>
    <row r="38" spans="1:7" ht="51.75" customHeight="1" thickBot="1">
      <c r="A38" s="26"/>
      <c r="B38" s="36"/>
      <c r="C38" s="22" t="s">
        <v>23</v>
      </c>
      <c r="D38" s="41" t="s">
        <v>24</v>
      </c>
      <c r="E38" s="42"/>
      <c r="F38" s="42"/>
      <c r="G38" s="42"/>
    </row>
    <row r="39" spans="1:7" s="47" customFormat="1" ht="30" customHeight="1" thickBot="1">
      <c r="A39" s="124">
        <v>754</v>
      </c>
      <c r="B39" s="109"/>
      <c r="C39" s="110" t="s">
        <v>31</v>
      </c>
      <c r="D39" s="111"/>
      <c r="E39" s="85">
        <f>IF(SUM(E40)&gt;0,SUM(E40),"")</f>
        <v>3805000</v>
      </c>
      <c r="F39" s="85">
        <f>IF(SUM(F40)&gt;0,SUM(F40),"")</f>
      </c>
      <c r="G39" s="85">
        <f>IF(SUM(G40)&gt;0,SUM(G40),"")</f>
        <v>3805000</v>
      </c>
    </row>
    <row r="40" spans="1:7" s="45" customFormat="1" ht="30" customHeight="1">
      <c r="A40" s="101"/>
      <c r="B40" s="107">
        <v>75411</v>
      </c>
      <c r="C40" s="32" t="s">
        <v>32</v>
      </c>
      <c r="D40" s="108"/>
      <c r="E40" s="34">
        <f>IF(SUM(E41:E42)&gt;0,SUM(E41:E42),"")</f>
        <v>3805000</v>
      </c>
      <c r="F40" s="34">
        <f>IF(SUM(F41:F42)&gt;0,SUM(F41:F42),"")</f>
      </c>
      <c r="G40" s="34">
        <f>IF(SUM(G41:G42)&gt;0,SUM(G41:G42),"")</f>
        <v>3805000</v>
      </c>
    </row>
    <row r="41" spans="1:7" ht="65.25" customHeight="1" thickBot="1">
      <c r="A41" s="102"/>
      <c r="B41" s="36"/>
      <c r="C41" s="22" t="s">
        <v>9</v>
      </c>
      <c r="D41" s="104" t="s">
        <v>10</v>
      </c>
      <c r="E41" s="49">
        <v>3505000</v>
      </c>
      <c r="F41" s="49"/>
      <c r="G41" s="49">
        <v>3505000</v>
      </c>
    </row>
    <row r="42" spans="1:7" s="96" customFormat="1" ht="67.5" customHeight="1" thickBot="1">
      <c r="A42" s="103"/>
      <c r="B42" s="100"/>
      <c r="C42" s="57" t="s">
        <v>19</v>
      </c>
      <c r="D42" s="105" t="s">
        <v>20</v>
      </c>
      <c r="E42" s="97">
        <v>300000</v>
      </c>
      <c r="F42" s="106"/>
      <c r="G42" s="97">
        <v>300000</v>
      </c>
    </row>
    <row r="43" spans="1:7" s="55" customFormat="1" ht="24" customHeight="1" thickBot="1">
      <c r="A43" s="112">
        <v>851</v>
      </c>
      <c r="B43" s="109"/>
      <c r="C43" s="113" t="s">
        <v>33</v>
      </c>
      <c r="D43" s="114"/>
      <c r="E43" s="85">
        <f>IF(SUM(E44)&gt;0,SUM(E44),"")</f>
        <v>32000</v>
      </c>
      <c r="F43" s="85">
        <f>IF(SUM(F44)&gt;0,SUM(F44),"")</f>
      </c>
      <c r="G43" s="85">
        <f>IF(SUM(G44)&gt;0,SUM(G44),"")</f>
        <v>32000</v>
      </c>
    </row>
    <row r="44" spans="1:7" s="53" customFormat="1" ht="54" customHeight="1">
      <c r="A44" s="23"/>
      <c r="B44" s="107">
        <v>85156</v>
      </c>
      <c r="C44" s="32" t="s">
        <v>34</v>
      </c>
      <c r="D44" s="33"/>
      <c r="E44" s="34">
        <f>IF(SUM(E45:E47)&gt;0,SUM(E45:E47),"")</f>
        <v>32000</v>
      </c>
      <c r="F44" s="34">
        <f>IF(SUM(F45:F47)&gt;0,SUM(F45:F47),"")</f>
      </c>
      <c r="G44" s="34">
        <f>IF(SUM(G45:G47)&gt;0,SUM(G45:G47),"")</f>
        <v>32000</v>
      </c>
    </row>
    <row r="45" spans="1:7" s="54" customFormat="1" ht="75.75" customHeight="1">
      <c r="A45" s="26"/>
      <c r="B45" s="36"/>
      <c r="C45" s="22" t="s">
        <v>35</v>
      </c>
      <c r="D45" s="41" t="s">
        <v>10</v>
      </c>
      <c r="E45" s="49">
        <v>4000</v>
      </c>
      <c r="F45" s="49"/>
      <c r="G45" s="49">
        <v>4000</v>
      </c>
    </row>
    <row r="46" spans="1:7" s="54" customFormat="1" ht="52.5" customHeight="1">
      <c r="A46" s="26"/>
      <c r="B46" s="36"/>
      <c r="C46" s="22" t="s">
        <v>23</v>
      </c>
      <c r="D46" s="41" t="s">
        <v>24</v>
      </c>
      <c r="E46" s="49"/>
      <c r="F46" s="49"/>
      <c r="G46" s="49"/>
    </row>
    <row r="47" spans="1:7" s="54" customFormat="1" ht="68.25" customHeight="1" thickBot="1">
      <c r="A47" s="56"/>
      <c r="B47" s="39"/>
      <c r="C47" s="57" t="s">
        <v>36</v>
      </c>
      <c r="D47" s="58" t="s">
        <v>10</v>
      </c>
      <c r="E47" s="59">
        <v>28000</v>
      </c>
      <c r="F47" s="59"/>
      <c r="G47" s="59">
        <v>28000</v>
      </c>
    </row>
    <row r="48" spans="1:7" s="55" customFormat="1" ht="22.5" customHeight="1" thickBot="1">
      <c r="A48" s="112">
        <v>852</v>
      </c>
      <c r="B48" s="109"/>
      <c r="C48" s="113" t="s">
        <v>37</v>
      </c>
      <c r="D48" s="114"/>
      <c r="E48" s="85">
        <f>IF(SUM(E49,E51,E53,E55,E61,E63,E65,E67)&gt;0,SUM(E49,E51,E53,E55,E61,E63,E65,E67),"")</f>
        <v>4224000</v>
      </c>
      <c r="F48" s="85">
        <f>IF(SUM(F49,F51,F53,F55,F61,F63,F65,F67)&gt;0,SUM(F49,F51,F53,F55,F61,F63,F65,F67),"")</f>
        <v>4148000</v>
      </c>
      <c r="G48" s="85">
        <f>IF(SUM(G49,G51,G53,G55,G61,G63,G65,G67)&gt;0,SUM(G49,G51,G53,G55,G61,G63,G65,G67),"")</f>
        <v>76000</v>
      </c>
    </row>
    <row r="49" spans="1:7" s="53" customFormat="1" ht="18" customHeight="1">
      <c r="A49" s="23"/>
      <c r="B49" s="107">
        <v>85203</v>
      </c>
      <c r="C49" s="32" t="s">
        <v>38</v>
      </c>
      <c r="D49" s="33"/>
      <c r="E49" s="34">
        <f>IF(SUM(E50:E50)&gt;0,SUM(E50:E50),"")</f>
        <v>217000</v>
      </c>
      <c r="F49" s="34">
        <f>IF(SUM(F50:F50)&gt;0,SUM(F50:F50),"")</f>
        <v>217000</v>
      </c>
      <c r="G49" s="34">
        <f>IF(SUM(G50:G50)&gt;0,SUM(G50:G50),"")</f>
      </c>
    </row>
    <row r="50" spans="1:7" s="54" customFormat="1" ht="49.5" customHeight="1">
      <c r="A50" s="26"/>
      <c r="B50" s="36"/>
      <c r="C50" s="22" t="s">
        <v>23</v>
      </c>
      <c r="D50" s="41" t="s">
        <v>24</v>
      </c>
      <c r="E50" s="49">
        <v>217000</v>
      </c>
      <c r="F50" s="49">
        <v>217000</v>
      </c>
      <c r="G50" s="49"/>
    </row>
    <row r="51" spans="1:7" s="53" customFormat="1" ht="51.75" customHeight="1">
      <c r="A51" s="23"/>
      <c r="B51" s="98">
        <v>85213</v>
      </c>
      <c r="C51" s="24" t="s">
        <v>39</v>
      </c>
      <c r="D51" s="25"/>
      <c r="E51" s="20">
        <f>IF(SUM(E52:E52)&gt;0,SUM(E52:E52),"")</f>
        <v>111000</v>
      </c>
      <c r="F51" s="20">
        <f>IF(SUM(F52:F52)&gt;0,SUM(F52:F52),"")</f>
        <v>111000</v>
      </c>
      <c r="G51" s="20">
        <f>IF(SUM(G52:G52)&gt;0,SUM(G52:G52),"")</f>
      </c>
    </row>
    <row r="52" spans="1:7" s="54" customFormat="1" ht="51.75" customHeight="1">
      <c r="A52" s="26"/>
      <c r="B52" s="44"/>
      <c r="C52" s="22" t="s">
        <v>23</v>
      </c>
      <c r="D52" s="41" t="s">
        <v>24</v>
      </c>
      <c r="E52" s="49">
        <v>111000</v>
      </c>
      <c r="F52" s="49">
        <v>111000</v>
      </c>
      <c r="G52" s="49">
        <v>0</v>
      </c>
    </row>
    <row r="53" spans="1:7" s="63" customFormat="1" ht="34.5" customHeight="1">
      <c r="A53" s="60"/>
      <c r="B53" s="99">
        <v>85214</v>
      </c>
      <c r="C53" s="32" t="s">
        <v>40</v>
      </c>
      <c r="D53" s="61"/>
      <c r="E53" s="62">
        <f>IF(SUM(E54:E54)&gt;0,SUM(E54:E54),"")</f>
        <v>2396000</v>
      </c>
      <c r="F53" s="62">
        <f>IF(SUM(F54:F54)&gt;0,SUM(F54:F54),"")</f>
        <v>2396000</v>
      </c>
      <c r="G53" s="62">
        <f>IF(SUM(G54:G54)&gt;0,SUM(G54:G54),"")</f>
      </c>
    </row>
    <row r="54" spans="1:7" s="54" customFormat="1" ht="54" customHeight="1">
      <c r="A54" s="26"/>
      <c r="B54" s="36"/>
      <c r="C54" s="22" t="s">
        <v>23</v>
      </c>
      <c r="D54" s="41" t="s">
        <v>24</v>
      </c>
      <c r="E54" s="49">
        <v>2396000</v>
      </c>
      <c r="F54" s="49">
        <v>2396000</v>
      </c>
      <c r="G54" s="49">
        <v>0</v>
      </c>
    </row>
    <row r="55" spans="1:7" s="53" customFormat="1" ht="41.25" customHeight="1">
      <c r="A55" s="23"/>
      <c r="B55" s="98">
        <v>85216</v>
      </c>
      <c r="C55" s="24" t="s">
        <v>41</v>
      </c>
      <c r="D55" s="25"/>
      <c r="E55" s="20">
        <f>IF(SUM(E56,E57,E60)&gt;0,SUM(E56,E57,E60),"")</f>
        <v>679000</v>
      </c>
      <c r="F55" s="20">
        <f>IF(SUM(F56,F57,F60)&gt;0,SUM(F56,F57,F60),"")</f>
        <v>643000</v>
      </c>
      <c r="G55" s="20">
        <f>IF(SUM(G56,G57,G60)&gt;0,SUM(G56,G57,G60),"")</f>
        <v>36000</v>
      </c>
    </row>
    <row r="56" spans="1:7" s="54" customFormat="1" ht="52.5" customHeight="1">
      <c r="A56" s="26"/>
      <c r="B56" s="36"/>
      <c r="C56" s="22" t="s">
        <v>23</v>
      </c>
      <c r="D56" s="37" t="s">
        <v>24</v>
      </c>
      <c r="E56" s="64">
        <v>643000</v>
      </c>
      <c r="F56" s="64">
        <v>643000</v>
      </c>
      <c r="G56" s="64">
        <v>0</v>
      </c>
    </row>
    <row r="57" spans="1:8" s="70" customFormat="1" ht="37.5" customHeight="1">
      <c r="A57" s="65"/>
      <c r="B57" s="66"/>
      <c r="C57" s="22" t="s">
        <v>9</v>
      </c>
      <c r="D57" s="67">
        <v>2110</v>
      </c>
      <c r="E57" s="68">
        <f>IF(SUM(E58:E59)&gt;0,SUM(E58:E59),"")</f>
        <v>36000</v>
      </c>
      <c r="F57" s="68">
        <f>IF(SUM(F58:F59)&gt;0,SUM(F58:F59),"")</f>
      </c>
      <c r="G57" s="68">
        <f>IF(SUM(G58:G59)&gt;0,SUM(G58:G59),"")</f>
        <v>36000</v>
      </c>
      <c r="H57" s="69"/>
    </row>
    <row r="58" spans="1:8" ht="12.75">
      <c r="A58" s="26"/>
      <c r="B58" s="71"/>
      <c r="C58" s="72"/>
      <c r="D58" s="73"/>
      <c r="E58" s="74"/>
      <c r="F58" s="74"/>
      <c r="G58" s="74"/>
      <c r="H58" s="75"/>
    </row>
    <row r="59" spans="1:8" ht="12.75">
      <c r="A59" s="26"/>
      <c r="B59" s="71"/>
      <c r="C59" s="76" t="s">
        <v>42</v>
      </c>
      <c r="D59" s="73"/>
      <c r="E59" s="77">
        <v>36000</v>
      </c>
      <c r="F59" s="77">
        <v>0</v>
      </c>
      <c r="G59" s="77">
        <v>36000</v>
      </c>
      <c r="H59" s="75"/>
    </row>
    <row r="60" spans="1:8" s="54" customFormat="1" ht="12.75">
      <c r="A60" s="26"/>
      <c r="B60" s="44"/>
      <c r="C60" s="27"/>
      <c r="D60" s="41"/>
      <c r="E60" s="49"/>
      <c r="F60" s="49"/>
      <c r="G60" s="49"/>
      <c r="H60" s="78"/>
    </row>
    <row r="61" spans="1:8" s="53" customFormat="1" ht="18" customHeight="1">
      <c r="A61" s="23"/>
      <c r="B61" s="98">
        <v>85219</v>
      </c>
      <c r="C61" s="24" t="s">
        <v>43</v>
      </c>
      <c r="D61" s="25"/>
      <c r="E61" s="20">
        <f>IF(SUM(E62:E62)&gt;0,SUM(E62:E62),"")</f>
        <v>678000</v>
      </c>
      <c r="F61" s="20">
        <f>IF(SUM(F62:F62)&gt;0,SUM(F62:F62),"")</f>
        <v>678000</v>
      </c>
      <c r="G61" s="20">
        <f>IF(SUM(G62:G62)&gt;0,SUM(G62:G62),"")</f>
      </c>
      <c r="H61" s="79"/>
    </row>
    <row r="62" spans="1:7" s="54" customFormat="1" ht="50.25" customHeight="1">
      <c r="A62" s="26"/>
      <c r="B62" s="44"/>
      <c r="C62" s="22" t="s">
        <v>23</v>
      </c>
      <c r="D62" s="41" t="s">
        <v>24</v>
      </c>
      <c r="E62" s="49">
        <v>678000</v>
      </c>
      <c r="F62" s="49">
        <v>678000</v>
      </c>
      <c r="G62" s="49"/>
    </row>
    <row r="63" spans="1:7" s="53" customFormat="1" ht="30.75" customHeight="1">
      <c r="A63" s="23"/>
      <c r="B63" s="98">
        <v>85228</v>
      </c>
      <c r="C63" s="32" t="s">
        <v>44</v>
      </c>
      <c r="D63" s="33"/>
      <c r="E63" s="34">
        <f>IF(SUM(E64:E64)&gt;0,SUM(E64:E64),"")</f>
        <v>103000</v>
      </c>
      <c r="F63" s="34">
        <f>IF(SUM(F64:F64)&gt;0,SUM(F64:F64),"")</f>
        <v>103000</v>
      </c>
      <c r="G63" s="34">
        <f>IF(SUM(G64:G64)&gt;0,SUM(G64:G64),"")</f>
      </c>
    </row>
    <row r="64" spans="1:7" s="82" customFormat="1" ht="51" customHeight="1">
      <c r="A64" s="80"/>
      <c r="B64" s="30"/>
      <c r="C64" s="22" t="s">
        <v>23</v>
      </c>
      <c r="D64" s="28" t="s">
        <v>24</v>
      </c>
      <c r="E64" s="81">
        <v>103000</v>
      </c>
      <c r="F64" s="81">
        <v>103000</v>
      </c>
      <c r="G64" s="81">
        <v>0</v>
      </c>
    </row>
    <row r="65" spans="1:7" s="82" customFormat="1" ht="23.25" customHeight="1">
      <c r="A65" s="80"/>
      <c r="B65" s="31">
        <v>85231</v>
      </c>
      <c r="C65" s="24" t="s">
        <v>45</v>
      </c>
      <c r="D65" s="83"/>
      <c r="E65" s="34">
        <f>IF(SUM(E66:E66)&gt;0,SUM(E66:E66),"")</f>
        <v>40000</v>
      </c>
      <c r="F65" s="34">
        <f>IF(SUM(F66:F66)&gt;0,SUM(F66:F66),"")</f>
      </c>
      <c r="G65" s="34">
        <f>IF(SUM(G66:G66)&gt;0,SUM(G66:G66),"")</f>
        <v>40000</v>
      </c>
    </row>
    <row r="66" spans="1:7" s="54" customFormat="1" ht="38.25" customHeight="1">
      <c r="A66" s="26"/>
      <c r="B66" s="36"/>
      <c r="C66" s="22" t="s">
        <v>9</v>
      </c>
      <c r="D66" s="41" t="s">
        <v>10</v>
      </c>
      <c r="E66" s="49">
        <v>40000</v>
      </c>
      <c r="F66" s="49">
        <v>0</v>
      </c>
      <c r="G66" s="49">
        <v>40000</v>
      </c>
    </row>
    <row r="67" spans="1:7" s="53" customFormat="1" ht="21.75" customHeight="1">
      <c r="A67" s="23"/>
      <c r="B67" s="98">
        <v>85295</v>
      </c>
      <c r="C67" s="24" t="s">
        <v>11</v>
      </c>
      <c r="D67" s="25"/>
      <c r="E67" s="20">
        <f>IF(SUM(E68:E68)&gt;0,SUM(E68:E68),"")</f>
      </c>
      <c r="F67" s="20">
        <f>IF(SUM(F68:F68)&gt;0,SUM(F68:F68),"")</f>
      </c>
      <c r="G67" s="20">
        <f>IF(SUM(G68:G68)&gt;0,SUM(G68:G68),"")</f>
      </c>
    </row>
    <row r="68" spans="1:7" s="54" customFormat="1" ht="54.75" customHeight="1" thickBot="1">
      <c r="A68" s="26"/>
      <c r="B68" s="36"/>
      <c r="C68" s="118" t="s">
        <v>46</v>
      </c>
      <c r="D68" s="51" t="s">
        <v>24</v>
      </c>
      <c r="E68" s="52">
        <v>0</v>
      </c>
      <c r="F68" s="52">
        <v>0</v>
      </c>
      <c r="G68" s="52">
        <v>0</v>
      </c>
    </row>
    <row r="69" spans="1:7" s="54" customFormat="1" ht="36.75" customHeight="1" thickBot="1">
      <c r="A69" s="120">
        <v>853</v>
      </c>
      <c r="B69" s="121"/>
      <c r="C69" s="122" t="s">
        <v>47</v>
      </c>
      <c r="D69" s="123"/>
      <c r="E69" s="85">
        <f>IF(SUM(E70,E72)&gt;0,SUM(E70,E72),"")</f>
        <v>147000</v>
      </c>
      <c r="F69" s="85">
        <f>IF(SUM(F70,F72)&gt;0,SUM(F70,F72),"")</f>
      </c>
      <c r="G69" s="85">
        <f>IF(SUM(G70,G72)&gt;0,SUM(G70,G72),"")</f>
        <v>147000</v>
      </c>
    </row>
    <row r="70" spans="1:7" s="54" customFormat="1" ht="33" customHeight="1">
      <c r="A70" s="26"/>
      <c r="B70" s="119">
        <v>85321</v>
      </c>
      <c r="C70" s="32" t="s">
        <v>48</v>
      </c>
      <c r="D70" s="84"/>
      <c r="E70" s="48">
        <f>IF(SUM(E71)&gt;0,SUM(E71),"")</f>
        <v>147000</v>
      </c>
      <c r="F70" s="48">
        <f>IF(SUM(F71)&gt;0,SUM(F71),"")</f>
      </c>
      <c r="G70" s="48">
        <f>IF(SUM(G71)&gt;0,SUM(G71),"")</f>
        <v>147000</v>
      </c>
    </row>
    <row r="71" spans="1:7" s="54" customFormat="1" ht="51.75" customHeight="1">
      <c r="A71" s="26"/>
      <c r="B71" s="36"/>
      <c r="C71" s="22" t="s">
        <v>9</v>
      </c>
      <c r="D71" s="37" t="s">
        <v>10</v>
      </c>
      <c r="E71" s="50">
        <v>147000</v>
      </c>
      <c r="F71" s="50">
        <v>0</v>
      </c>
      <c r="G71" s="50">
        <v>147000</v>
      </c>
    </row>
    <row r="72" spans="1:7" s="54" customFormat="1" ht="23.25" customHeight="1">
      <c r="A72" s="26"/>
      <c r="B72" s="115">
        <v>85395</v>
      </c>
      <c r="C72" s="24" t="s">
        <v>11</v>
      </c>
      <c r="D72" s="84"/>
      <c r="E72" s="20">
        <f>IF(SUM(E73:E73)&gt;0,SUM(E73:E73),"")</f>
      </c>
      <c r="F72" s="20">
        <f>IF(SUM(F73:F73)&gt;0,SUM(F73:F73),"")</f>
      </c>
      <c r="G72" s="20">
        <f>IF(SUM(G73:G73)&gt;0,SUM(G73:G73),"")</f>
      </c>
    </row>
    <row r="73" spans="1:7" s="54" customFormat="1" ht="50.25" customHeight="1" thickBot="1">
      <c r="A73" s="26"/>
      <c r="B73" s="36"/>
      <c r="C73" s="22" t="s">
        <v>46</v>
      </c>
      <c r="D73" s="37" t="s">
        <v>24</v>
      </c>
      <c r="E73" s="50"/>
      <c r="F73" s="50"/>
      <c r="G73" s="50"/>
    </row>
    <row r="74" spans="1:7" s="55" customFormat="1" ht="33" customHeight="1" thickBot="1">
      <c r="A74" s="112">
        <v>900</v>
      </c>
      <c r="B74" s="109"/>
      <c r="C74" s="113" t="s">
        <v>49</v>
      </c>
      <c r="D74" s="114"/>
      <c r="E74" s="85">
        <f>IF(SUM(E75)&gt;0,SUM(E75),"")</f>
      </c>
      <c r="F74" s="85">
        <f>IF(SUM(F75)&gt;0,SUM(F75),"")</f>
      </c>
      <c r="G74" s="85">
        <f>IF(SUM(G75)&gt;0,SUM(G75),"")</f>
      </c>
    </row>
    <row r="75" spans="1:7" s="53" customFormat="1" ht="26.25" customHeight="1">
      <c r="A75" s="23"/>
      <c r="B75" s="107">
        <v>90015</v>
      </c>
      <c r="C75" s="32" t="s">
        <v>50</v>
      </c>
      <c r="D75" s="33"/>
      <c r="E75" s="34">
        <f>IF(SUM(E76:E76)&gt;0,SUM(E76:E76),"")</f>
      </c>
      <c r="F75" s="34">
        <f>IF(SUM(F76:F76)&gt;0,SUM(F76:F76),"")</f>
      </c>
      <c r="G75" s="34">
        <f>IF(SUM(G76:G76)&gt;0,SUM(G76:G76),"")</f>
      </c>
    </row>
    <row r="76" spans="1:7" s="54" customFormat="1" ht="56.25" customHeight="1" thickBot="1">
      <c r="A76" s="26"/>
      <c r="B76" s="36"/>
      <c r="C76" s="22" t="s">
        <v>23</v>
      </c>
      <c r="D76" s="41" t="s">
        <v>24</v>
      </c>
      <c r="E76" s="49"/>
      <c r="F76" s="49"/>
      <c r="G76" s="49"/>
    </row>
    <row r="77" spans="1:7" s="91" customFormat="1" ht="33" customHeight="1" thickBot="1">
      <c r="A77" s="86"/>
      <c r="B77" s="87"/>
      <c r="C77" s="88" t="s">
        <v>51</v>
      </c>
      <c r="D77" s="89"/>
      <c r="E77" s="90">
        <f>IF(SUM(E13,E16,E24,E32,E39,E43,E48,E69,E74)&gt;0,SUM(E13,E16,E24,E32,E39,E43,E48,E69,E74),"")</f>
        <v>9082869</v>
      </c>
      <c r="F77" s="90">
        <f>IF(SUM(F13,F16,F24,F32,F39,F43,F48,F69,F74)&gt;0,SUM(F13,F16,F24,F32,F39,F43,F48,F69,F74),"")</f>
        <v>4633869</v>
      </c>
      <c r="G77" s="90">
        <f>IF(SUM(G13,G16,G24,G32,G39,G43,G48,G69,G74)&gt;0,SUM(G13,G16,G24,G32,G39,G43,G48,G69,G74),"")</f>
        <v>4449000</v>
      </c>
    </row>
    <row r="78" spans="1:7" ht="12.75">
      <c r="A78" s="92"/>
      <c r="B78" s="92"/>
      <c r="C78" s="92"/>
      <c r="D78" s="92"/>
      <c r="E78" s="92"/>
      <c r="F78" s="92"/>
      <c r="G78" s="92"/>
    </row>
  </sheetData>
  <mergeCells count="2">
    <mergeCell ref="F10:G10"/>
    <mergeCell ref="E10:E11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3"/>
  <sheetViews>
    <sheetView tabSelected="1" workbookViewId="0" topLeftCell="A203">
      <selection activeCell="H210" sqref="H210"/>
    </sheetView>
  </sheetViews>
  <sheetFormatPr defaultColWidth="9.00390625" defaultRowHeight="12.75"/>
  <cols>
    <col min="1" max="1" width="6.25390625" style="0" customWidth="1"/>
    <col min="2" max="2" width="7.00390625" style="0" customWidth="1"/>
    <col min="3" max="3" width="31.375" style="0" customWidth="1"/>
    <col min="4" max="4" width="5.00390625" style="0" customWidth="1"/>
    <col min="5" max="5" width="14.25390625" style="0" customWidth="1"/>
    <col min="6" max="6" width="13.75390625" style="0" customWidth="1"/>
    <col min="7" max="7" width="14.00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3" spans="1:7" ht="12.75">
      <c r="A3" s="1"/>
      <c r="B3" s="126"/>
      <c r="C3" s="126"/>
      <c r="D3" s="126"/>
      <c r="E3" s="126"/>
      <c r="F3" s="127" t="s">
        <v>54</v>
      </c>
      <c r="G3" s="126"/>
    </row>
    <row r="4" spans="1:7" ht="12.75">
      <c r="A4" s="1"/>
      <c r="B4" s="126"/>
      <c r="C4" s="126"/>
      <c r="D4" s="126"/>
      <c r="E4" s="126"/>
      <c r="F4" s="126"/>
      <c r="G4" s="126"/>
    </row>
    <row r="5" spans="1:7" ht="19.5" customHeight="1">
      <c r="A5" s="126"/>
      <c r="B5" s="128" t="s">
        <v>140</v>
      </c>
      <c r="C5" s="126"/>
      <c r="D5" s="129"/>
      <c r="E5" s="129"/>
      <c r="F5" s="129"/>
      <c r="G5" s="125"/>
    </row>
    <row r="6" spans="1:7" ht="13.5" thickBot="1">
      <c r="A6" s="1"/>
      <c r="B6" s="126"/>
      <c r="C6" s="126"/>
      <c r="D6" s="126"/>
      <c r="E6" s="130"/>
      <c r="F6" s="130"/>
      <c r="G6" s="130"/>
    </row>
    <row r="7" spans="1:7" ht="60.75" customHeight="1" thickBot="1">
      <c r="A7" s="7" t="s">
        <v>5</v>
      </c>
      <c r="B7" s="131" t="s">
        <v>6</v>
      </c>
      <c r="C7" s="132" t="s">
        <v>7</v>
      </c>
      <c r="D7" s="133" t="s">
        <v>8</v>
      </c>
      <c r="E7" s="378" t="s">
        <v>2</v>
      </c>
      <c r="F7" s="380" t="s">
        <v>55</v>
      </c>
      <c r="G7" s="381"/>
    </row>
    <row r="8" spans="1:7" ht="18.75" customHeight="1" thickBot="1">
      <c r="A8" s="11"/>
      <c r="B8" s="135"/>
      <c r="C8" s="136"/>
      <c r="D8" s="137"/>
      <c r="E8" s="379"/>
      <c r="F8" s="134" t="s">
        <v>0</v>
      </c>
      <c r="G8" s="138" t="s">
        <v>1</v>
      </c>
    </row>
    <row r="9" spans="1:7" ht="14.25" customHeight="1" thickBot="1">
      <c r="A9" s="15">
        <v>1</v>
      </c>
      <c r="B9" s="139">
        <v>2</v>
      </c>
      <c r="C9" s="140">
        <v>3</v>
      </c>
      <c r="D9" s="141">
        <v>4</v>
      </c>
      <c r="E9" s="142">
        <v>5</v>
      </c>
      <c r="F9" s="142">
        <v>6</v>
      </c>
      <c r="G9" s="142">
        <v>7</v>
      </c>
    </row>
    <row r="10" spans="1:7" s="203" customFormat="1" ht="14.25" customHeight="1" thickBot="1">
      <c r="A10" s="200" t="s">
        <v>58</v>
      </c>
      <c r="B10" s="201"/>
      <c r="C10" s="208" t="s">
        <v>59</v>
      </c>
      <c r="D10" s="202"/>
      <c r="E10" s="205">
        <f>IF(SUM(E11)&gt;0,SUM(E11),"")</f>
        <v>40000</v>
      </c>
      <c r="F10" s="205">
        <f>IF(SUM(F11)&gt;0,SUM(F11),"")</f>
      </c>
      <c r="G10" s="205">
        <f>IF(SUM(G11)&gt;0,SUM(G11),"")</f>
        <v>40000</v>
      </c>
    </row>
    <row r="11" spans="1:7" s="199" customFormat="1" ht="27.75" customHeight="1" thickBot="1">
      <c r="A11" s="195"/>
      <c r="B11" s="196" t="s">
        <v>57</v>
      </c>
      <c r="C11" s="197" t="s">
        <v>60</v>
      </c>
      <c r="D11" s="198"/>
      <c r="E11" s="206">
        <f>IF(SUM(E12:E12)&gt;0,SUM(E12:E12),"")</f>
        <v>40000</v>
      </c>
      <c r="F11" s="206">
        <f>IF(SUM(F12:F12)&gt;0,SUM(F12:F12),"")</f>
      </c>
      <c r="G11" s="206">
        <f>IF(SUM(G12:G12)&gt;0,SUM(G12:G12),"")</f>
        <v>40000</v>
      </c>
    </row>
    <row r="12" spans="1:7" s="199" customFormat="1" ht="66.75" customHeight="1" thickBot="1">
      <c r="A12" s="11"/>
      <c r="B12" s="135"/>
      <c r="C12" s="152" t="s">
        <v>9</v>
      </c>
      <c r="D12" s="204">
        <v>2110</v>
      </c>
      <c r="E12" s="207">
        <v>40000</v>
      </c>
      <c r="F12" s="207"/>
      <c r="G12" s="207">
        <v>40000</v>
      </c>
    </row>
    <row r="13" spans="1:7" ht="21.75" customHeight="1" thickBot="1">
      <c r="A13" s="112">
        <v>700</v>
      </c>
      <c r="B13" s="143"/>
      <c r="C13" s="144" t="s">
        <v>12</v>
      </c>
      <c r="D13" s="145"/>
      <c r="E13" s="146">
        <f>IF(SUM(E14)&gt;0,SUM(E14),"")</f>
        <v>40000</v>
      </c>
      <c r="F13" s="146">
        <f>IF(SUM(F14)&gt;0,SUM(F14),"")</f>
      </c>
      <c r="G13" s="146">
        <f>IF(SUM(G14)&gt;0,SUM(G14),"")</f>
        <v>40000</v>
      </c>
    </row>
    <row r="14" spans="1:7" ht="27" customHeight="1">
      <c r="A14" s="29"/>
      <c r="B14" s="147">
        <v>70005</v>
      </c>
      <c r="C14" s="148" t="s">
        <v>13</v>
      </c>
      <c r="D14" s="149"/>
      <c r="E14" s="150">
        <f>IF(SUM(E15:E15)&gt;0,SUM(E15:E15),"")</f>
        <v>40000</v>
      </c>
      <c r="F14" s="150">
        <f>IF(SUM(F15:F15)&gt;0,SUM(F15:F15),"")</f>
      </c>
      <c r="G14" s="150">
        <f>IF(SUM(G15:G15)&gt;0,SUM(G15:G15),"")</f>
        <v>40000</v>
      </c>
    </row>
    <row r="15" spans="1:7" ht="63.75" customHeight="1" thickBot="1">
      <c r="A15" s="26"/>
      <c r="B15" s="151"/>
      <c r="C15" s="152" t="s">
        <v>9</v>
      </c>
      <c r="D15" s="153" t="s">
        <v>10</v>
      </c>
      <c r="E15" s="154">
        <v>40000</v>
      </c>
      <c r="F15" s="154"/>
      <c r="G15" s="154">
        <v>40000</v>
      </c>
    </row>
    <row r="16" spans="1:7" ht="21.75" customHeight="1" thickBot="1">
      <c r="A16" s="112">
        <v>710</v>
      </c>
      <c r="B16" s="143"/>
      <c r="C16" s="144" t="s">
        <v>14</v>
      </c>
      <c r="D16" s="145"/>
      <c r="E16" s="146">
        <f>IF(SUM(E17,E19,E21)&gt;0,SUM(E17,E19,E21),"")</f>
        <v>248000</v>
      </c>
      <c r="F16" s="146">
        <f>IF(SUM(F17,F19,F21)&gt;0,SUM(F17,F19,F21),"")</f>
      </c>
      <c r="G16" s="146">
        <f>IF(SUM(G17,G19,G21)&gt;0,SUM(G17,G19,G21),"")</f>
        <v>248000</v>
      </c>
    </row>
    <row r="17" spans="1:7" ht="24" customHeight="1">
      <c r="A17" s="29"/>
      <c r="B17" s="147">
        <v>71013</v>
      </c>
      <c r="C17" s="148" t="s">
        <v>15</v>
      </c>
      <c r="D17" s="149"/>
      <c r="E17" s="150">
        <f>IF(SUM(E18:E18)&gt;0,SUM(E18:E18),"")</f>
        <v>80000</v>
      </c>
      <c r="F17" s="150">
        <f>IF(SUM(F18:F18)&gt;0,SUM(F18:F18),"")</f>
      </c>
      <c r="G17" s="150">
        <f>IF(SUM(G18:G18)&gt;0,SUM(G18:G18),"")</f>
        <v>80000</v>
      </c>
    </row>
    <row r="18" spans="1:7" ht="65.25" customHeight="1">
      <c r="A18" s="26"/>
      <c r="B18" s="151"/>
      <c r="C18" s="152" t="s">
        <v>16</v>
      </c>
      <c r="D18" s="153" t="s">
        <v>10</v>
      </c>
      <c r="E18" s="154">
        <v>80000</v>
      </c>
      <c r="F18" s="154"/>
      <c r="G18" s="154">
        <v>80000</v>
      </c>
    </row>
    <row r="19" spans="1:7" ht="27" customHeight="1">
      <c r="A19" s="29"/>
      <c r="B19" s="155">
        <v>71014</v>
      </c>
      <c r="C19" s="156" t="s">
        <v>17</v>
      </c>
      <c r="D19" s="157"/>
      <c r="E19" s="158">
        <f>IF(SUM(E20:E20)&gt;0,SUM(E20:E20),"")</f>
        <v>10000</v>
      </c>
      <c r="F19" s="158">
        <f>IF(SUM(F20:F20)&gt;0,SUM(F20:F20),"")</f>
      </c>
      <c r="G19" s="158">
        <f>IF(SUM(G20:G20)&gt;0,SUM(G20:G20),"")</f>
        <v>10000</v>
      </c>
    </row>
    <row r="20" spans="1:7" ht="63.75" customHeight="1">
      <c r="A20" s="26"/>
      <c r="B20" s="151"/>
      <c r="C20" s="152" t="s">
        <v>9</v>
      </c>
      <c r="D20" s="153" t="s">
        <v>10</v>
      </c>
      <c r="E20" s="154">
        <v>10000</v>
      </c>
      <c r="F20" s="154"/>
      <c r="G20" s="154">
        <v>10000</v>
      </c>
    </row>
    <row r="21" spans="1:7" ht="18" customHeight="1">
      <c r="A21" s="29"/>
      <c r="B21" s="155">
        <v>71015</v>
      </c>
      <c r="C21" s="156" t="s">
        <v>18</v>
      </c>
      <c r="D21" s="157"/>
      <c r="E21" s="158">
        <f>IF(SUM(E22:E22)&gt;0,SUM(E22:E22),"")</f>
        <v>158000</v>
      </c>
      <c r="F21" s="158">
        <f>IF(SUM(F22:F22)&gt;0,SUM(F22:F22),"")</f>
      </c>
      <c r="G21" s="158">
        <f>IF(SUM(G22:G22)&gt;0,SUM(G22:G22),"")</f>
        <v>158000</v>
      </c>
    </row>
    <row r="22" spans="1:7" ht="62.25" customHeight="1" thickBot="1">
      <c r="A22" s="26"/>
      <c r="B22" s="151"/>
      <c r="C22" s="152" t="s">
        <v>9</v>
      </c>
      <c r="D22" s="153" t="s">
        <v>10</v>
      </c>
      <c r="E22" s="154">
        <v>158000</v>
      </c>
      <c r="F22" s="159"/>
      <c r="G22" s="154">
        <v>158000</v>
      </c>
    </row>
    <row r="23" spans="1:7" ht="21" customHeight="1" thickBot="1">
      <c r="A23" s="112">
        <v>750</v>
      </c>
      <c r="B23" s="143"/>
      <c r="C23" s="144" t="s">
        <v>21</v>
      </c>
      <c r="D23" s="145"/>
      <c r="E23" s="146">
        <f>IF(SUM(E24,E27)&gt;0,SUM(E24,E27),"")</f>
        <v>685000</v>
      </c>
      <c r="F23" s="146">
        <f>IF(SUM(F24,F27)&gt;0,SUM(F24,F27),"")</f>
        <v>491000</v>
      </c>
      <c r="G23" s="146">
        <f>IF(SUM(G24,G27)&gt;0,SUM(G24,G27),"")</f>
        <v>194000</v>
      </c>
    </row>
    <row r="24" spans="1:7" s="45" customFormat="1" ht="18" customHeight="1">
      <c r="A24" s="23"/>
      <c r="B24" s="147">
        <v>75011</v>
      </c>
      <c r="C24" s="148" t="s">
        <v>22</v>
      </c>
      <c r="D24" s="149"/>
      <c r="E24" s="150">
        <f>IF(SUM(E25:E26)&gt;0,SUM(E25:E26),"")</f>
        <v>659000</v>
      </c>
      <c r="F24" s="150">
        <f>IF(SUM(F25:F26)&gt;0,SUM(F25:F26),"")</f>
        <v>491000</v>
      </c>
      <c r="G24" s="150">
        <f>IF(SUM(G25:G26)&gt;0,SUM(G25:G26),"")</f>
        <v>168000</v>
      </c>
    </row>
    <row r="25" spans="1:7" ht="63.75" customHeight="1">
      <c r="A25" s="26"/>
      <c r="B25" s="151"/>
      <c r="C25" s="152" t="s">
        <v>23</v>
      </c>
      <c r="D25" s="153" t="s">
        <v>24</v>
      </c>
      <c r="E25" s="154">
        <v>491000</v>
      </c>
      <c r="F25" s="154">
        <v>491000</v>
      </c>
      <c r="G25" s="154"/>
    </row>
    <row r="26" spans="1:7" ht="63.75" customHeight="1" thickBot="1">
      <c r="A26" s="26"/>
      <c r="B26" s="151"/>
      <c r="C26" s="152" t="s">
        <v>9</v>
      </c>
      <c r="D26" s="153" t="s">
        <v>10</v>
      </c>
      <c r="E26" s="363">
        <v>168000</v>
      </c>
      <c r="F26" s="154"/>
      <c r="G26" s="154">
        <v>168000</v>
      </c>
    </row>
    <row r="27" spans="1:7" s="45" customFormat="1" ht="18" customHeight="1">
      <c r="A27" s="23"/>
      <c r="B27" s="155">
        <v>75045</v>
      </c>
      <c r="C27" s="148" t="s">
        <v>25</v>
      </c>
      <c r="D27" s="149"/>
      <c r="E27" s="364">
        <f>IF(SUM(E28:E28)&gt;0,SUM(E28:E28),"")</f>
        <v>26000</v>
      </c>
      <c r="F27" s="361">
        <f>IF(SUM(F28:F28)&gt;0,SUM(F28:F28),"")</f>
      </c>
      <c r="G27" s="150">
        <f>IF(SUM(G28:G28)&gt;0,SUM(G28:G28),"")</f>
        <v>26000</v>
      </c>
    </row>
    <row r="28" spans="1:7" ht="66" customHeight="1" thickBot="1">
      <c r="A28" s="26"/>
      <c r="B28" s="151"/>
      <c r="C28" s="152" t="s">
        <v>9</v>
      </c>
      <c r="D28" s="153" t="s">
        <v>10</v>
      </c>
      <c r="E28" s="154">
        <v>26000</v>
      </c>
      <c r="F28" s="362"/>
      <c r="G28" s="154">
        <v>26000</v>
      </c>
    </row>
    <row r="29" spans="1:7" s="47" customFormat="1" ht="57.75" customHeight="1" thickBot="1">
      <c r="A29" s="112">
        <v>751</v>
      </c>
      <c r="B29" s="143"/>
      <c r="C29" s="144" t="s">
        <v>27</v>
      </c>
      <c r="D29" s="145"/>
      <c r="E29" s="146">
        <f>SUM(E30,E32,E34)</f>
        <v>124224</v>
      </c>
      <c r="F29" s="146">
        <f>SUM(F30,F32,F34)</f>
        <v>124224</v>
      </c>
      <c r="G29" s="146">
        <f aca="true" t="shared" si="0" ref="E29:G30">IF(SUM(G30)&gt;0,SUM(G30),"")</f>
      </c>
    </row>
    <row r="30" spans="1:7" s="45" customFormat="1" ht="39" customHeight="1" thickBot="1">
      <c r="A30" s="23"/>
      <c r="B30" s="353">
        <v>75101</v>
      </c>
      <c r="C30" s="357" t="s">
        <v>28</v>
      </c>
      <c r="D30" s="359"/>
      <c r="E30" s="161">
        <f t="shared" si="0"/>
        <v>7828</v>
      </c>
      <c r="F30" s="367">
        <f t="shared" si="0"/>
        <v>7828</v>
      </c>
      <c r="G30" s="369">
        <f t="shared" si="0"/>
      </c>
    </row>
    <row r="31" spans="1:7" s="45" customFormat="1" ht="64.5" customHeight="1">
      <c r="A31" s="23"/>
      <c r="B31" s="354"/>
      <c r="C31" s="358" t="s">
        <v>23</v>
      </c>
      <c r="D31" s="360" t="s">
        <v>24</v>
      </c>
      <c r="E31" s="348">
        <v>7828</v>
      </c>
      <c r="F31" s="368">
        <v>7828</v>
      </c>
      <c r="G31" s="368"/>
    </row>
    <row r="32" spans="1:7" s="45" customFormat="1" ht="32.25" customHeight="1" thickBot="1">
      <c r="A32" s="23"/>
      <c r="B32" s="370">
        <v>75107</v>
      </c>
      <c r="C32" s="373" t="s">
        <v>138</v>
      </c>
      <c r="D32" s="371"/>
      <c r="E32" s="372">
        <f>SUM(E33)</f>
        <v>29773</v>
      </c>
      <c r="F32" s="372">
        <f>SUM(F33)</f>
        <v>29773</v>
      </c>
      <c r="G32" s="372"/>
    </row>
    <row r="33" spans="1:7" s="45" customFormat="1" ht="64.5" customHeight="1">
      <c r="A33" s="23"/>
      <c r="B33" s="355"/>
      <c r="C33" s="358" t="s">
        <v>23</v>
      </c>
      <c r="D33" s="360" t="s">
        <v>24</v>
      </c>
      <c r="E33" s="365">
        <v>29773</v>
      </c>
      <c r="F33" s="365">
        <v>29773</v>
      </c>
      <c r="G33" s="365"/>
    </row>
    <row r="34" spans="1:7" s="45" customFormat="1" ht="27.75" customHeight="1" thickBot="1">
      <c r="A34" s="23"/>
      <c r="B34" s="370">
        <v>75108</v>
      </c>
      <c r="C34" s="373" t="s">
        <v>29</v>
      </c>
      <c r="D34" s="371"/>
      <c r="E34" s="372">
        <f>SUM(E35)</f>
        <v>86623</v>
      </c>
      <c r="F34" s="372">
        <f>SUM(F35)</f>
        <v>86623</v>
      </c>
      <c r="G34" s="372"/>
    </row>
    <row r="35" spans="1:7" s="45" customFormat="1" ht="64.5" customHeight="1" thickBot="1">
      <c r="A35" s="23"/>
      <c r="B35" s="356"/>
      <c r="C35" s="358" t="s">
        <v>23</v>
      </c>
      <c r="D35" s="360" t="s">
        <v>24</v>
      </c>
      <c r="E35" s="366">
        <v>86623</v>
      </c>
      <c r="F35" s="366">
        <v>86623</v>
      </c>
      <c r="G35" s="366"/>
    </row>
    <row r="36" spans="1:7" s="47" customFormat="1" ht="30" customHeight="1" thickBot="1">
      <c r="A36" s="124">
        <v>754</v>
      </c>
      <c r="B36" s="349"/>
      <c r="C36" s="350" t="s">
        <v>31</v>
      </c>
      <c r="D36" s="351"/>
      <c r="E36" s="352">
        <f>IF(SUM(E37)&gt;0,SUM(E37),"")</f>
        <v>4083052</v>
      </c>
      <c r="F36" s="352">
        <f>IF(SUM(F37)&gt;0,SUM(F37),"")</f>
      </c>
      <c r="G36" s="352">
        <f>IF(SUM(G37)&gt;0,SUM(G37),"")</f>
        <v>4083052</v>
      </c>
    </row>
    <row r="37" spans="1:7" s="45" customFormat="1" ht="30" customHeight="1">
      <c r="A37" s="101"/>
      <c r="B37" s="147">
        <v>75411</v>
      </c>
      <c r="C37" s="148" t="s">
        <v>32</v>
      </c>
      <c r="D37" s="164"/>
      <c r="E37" s="150">
        <f>IF(SUM(E38:E39)&gt;0,SUM(E38:E39),"")</f>
        <v>4083052</v>
      </c>
      <c r="F37" s="150">
        <f>IF(SUM(F38:F39)&gt;0,SUM(F38:F39),"")</f>
      </c>
      <c r="G37" s="150">
        <f>IF(SUM(G38:G39)&gt;0,SUM(G38:G39),"")</f>
        <v>4083052</v>
      </c>
    </row>
    <row r="38" spans="1:7" ht="65.25" customHeight="1" thickBot="1">
      <c r="A38" s="102"/>
      <c r="B38" s="151"/>
      <c r="C38" s="152" t="s">
        <v>9</v>
      </c>
      <c r="D38" s="165" t="s">
        <v>10</v>
      </c>
      <c r="E38" s="166">
        <v>3833052</v>
      </c>
      <c r="F38" s="166"/>
      <c r="G38" s="166">
        <v>3833052</v>
      </c>
    </row>
    <row r="39" spans="1:7" s="96" customFormat="1" ht="67.5" customHeight="1" thickBot="1">
      <c r="A39" s="103"/>
      <c r="B39" s="167"/>
      <c r="C39" s="168" t="s">
        <v>19</v>
      </c>
      <c r="D39" s="169" t="s">
        <v>20</v>
      </c>
      <c r="E39" s="170">
        <v>250000</v>
      </c>
      <c r="F39" s="171"/>
      <c r="G39" s="170">
        <v>250000</v>
      </c>
    </row>
    <row r="40" spans="1:7" s="55" customFormat="1" ht="24" customHeight="1" thickBot="1">
      <c r="A40" s="112">
        <v>851</v>
      </c>
      <c r="B40" s="143"/>
      <c r="C40" s="144" t="s">
        <v>33</v>
      </c>
      <c r="D40" s="145"/>
      <c r="E40" s="146">
        <f>IF(SUM(E41)&gt;0,SUM(E41),"")</f>
        <v>35000</v>
      </c>
      <c r="F40" s="146">
        <f>IF(SUM(F41)&gt;0,SUM(F41),"")</f>
        <v>4000</v>
      </c>
      <c r="G40" s="146">
        <f>IF(SUM(G41)&gt;0,SUM(G41),"")</f>
        <v>31000</v>
      </c>
    </row>
    <row r="41" spans="1:7" s="53" customFormat="1" ht="54" customHeight="1">
      <c r="A41" s="23"/>
      <c r="B41" s="147">
        <v>85156</v>
      </c>
      <c r="C41" s="148" t="s">
        <v>34</v>
      </c>
      <c r="D41" s="149"/>
      <c r="E41" s="150">
        <f>IF(SUM(E42:E44)&gt;0,SUM(E42:E44),"")</f>
        <v>35000</v>
      </c>
      <c r="F41" s="150">
        <f>IF(SUM(F42:F44)&gt;0,SUM(F42:F44),"")</f>
        <v>4000</v>
      </c>
      <c r="G41" s="150">
        <f>IF(SUM(G42:G44)&gt;0,SUM(G42:G44),"")</f>
        <v>31000</v>
      </c>
    </row>
    <row r="42" spans="1:7" s="54" customFormat="1" ht="75.75" customHeight="1">
      <c r="A42" s="26"/>
      <c r="B42" s="151"/>
      <c r="C42" s="152" t="s">
        <v>35</v>
      </c>
      <c r="D42" s="153" t="s">
        <v>10</v>
      </c>
      <c r="E42" s="166">
        <v>1000</v>
      </c>
      <c r="F42" s="166"/>
      <c r="G42" s="166">
        <v>1000</v>
      </c>
    </row>
    <row r="43" spans="1:7" s="54" customFormat="1" ht="63.75" customHeight="1">
      <c r="A43" s="26"/>
      <c r="B43" s="151"/>
      <c r="C43" s="152" t="s">
        <v>23</v>
      </c>
      <c r="D43" s="153" t="s">
        <v>24</v>
      </c>
      <c r="E43" s="166">
        <v>4000</v>
      </c>
      <c r="F43" s="166">
        <v>4000</v>
      </c>
      <c r="G43" s="166"/>
    </row>
    <row r="44" spans="1:7" s="54" customFormat="1" ht="77.25" customHeight="1" thickBot="1">
      <c r="A44" s="56"/>
      <c r="B44" s="172"/>
      <c r="C44" s="168" t="s">
        <v>36</v>
      </c>
      <c r="D44" s="173" t="s">
        <v>10</v>
      </c>
      <c r="E44" s="174">
        <v>30000</v>
      </c>
      <c r="F44" s="174"/>
      <c r="G44" s="174">
        <v>30000</v>
      </c>
    </row>
    <row r="45" spans="1:7" s="55" customFormat="1" ht="22.5" customHeight="1" thickBot="1">
      <c r="A45" s="112">
        <v>852</v>
      </c>
      <c r="B45" s="143"/>
      <c r="C45" s="144" t="s">
        <v>37</v>
      </c>
      <c r="D45" s="145"/>
      <c r="E45" s="146">
        <f>IF(SUM(E46,E49,E53,E55,E57,E59)&gt;0,SUM(E46,E49,E53,E55,E57,E59),"")</f>
        <v>11866200</v>
      </c>
      <c r="F45" s="146">
        <f>IF(SUM(F46,F49,F53,F55,F57,F59)&gt;0,SUM(F46,F49,F53,F55,F57,F59),"")</f>
        <v>11693750</v>
      </c>
      <c r="G45" s="146">
        <f>IF(SUM(G46,G49,G53,G55,G57,G59)&gt;0,SUM(G46,G49,G53,G55,G57,G59),"")</f>
        <v>172450</v>
      </c>
    </row>
    <row r="46" spans="1:7" s="53" customFormat="1" ht="18" customHeight="1">
      <c r="A46" s="23"/>
      <c r="B46" s="147">
        <v>85203</v>
      </c>
      <c r="C46" s="148" t="s">
        <v>38</v>
      </c>
      <c r="D46" s="149"/>
      <c r="E46" s="150">
        <f>IF(SUM(E47:E48)&gt;0,SUM(E47:E48),"")</f>
        <v>257250</v>
      </c>
      <c r="F46" s="150">
        <f>IF(SUM(F47:F48)&gt;0,SUM(F47:F48),"")</f>
        <v>257250</v>
      </c>
      <c r="G46" s="150">
        <f>IF(SUM(G48:G48)&gt;0,SUM(G48:G48),"")</f>
      </c>
    </row>
    <row r="47" spans="1:7" s="53" customFormat="1" ht="67.5" customHeight="1">
      <c r="A47" s="23"/>
      <c r="B47" s="147"/>
      <c r="C47" s="152" t="s">
        <v>65</v>
      </c>
      <c r="D47" s="153" t="s">
        <v>64</v>
      </c>
      <c r="E47" s="166">
        <v>8000</v>
      </c>
      <c r="F47" s="166">
        <v>8000</v>
      </c>
      <c r="G47" s="166"/>
    </row>
    <row r="48" spans="1:7" s="54" customFormat="1" ht="63.75" customHeight="1">
      <c r="A48" s="26"/>
      <c r="B48" s="163"/>
      <c r="C48" s="152" t="s">
        <v>23</v>
      </c>
      <c r="D48" s="153" t="s">
        <v>24</v>
      </c>
      <c r="E48" s="166">
        <v>249250</v>
      </c>
      <c r="F48" s="166">
        <v>249250</v>
      </c>
      <c r="G48" s="166"/>
    </row>
    <row r="49" spans="1:7" s="54" customFormat="1" ht="37.5" customHeight="1">
      <c r="A49" s="26"/>
      <c r="B49" s="175" t="s">
        <v>52</v>
      </c>
      <c r="C49" s="176" t="s">
        <v>53</v>
      </c>
      <c r="D49" s="177"/>
      <c r="E49" s="150">
        <f>SUM(E50:E52)</f>
        <v>10324500</v>
      </c>
      <c r="F49" s="150">
        <f>SUM(F50:F52)</f>
        <v>10304500</v>
      </c>
      <c r="G49" s="150">
        <f>SUM(G50:G52)</f>
        <v>20000</v>
      </c>
    </row>
    <row r="50" spans="1:7" s="54" customFormat="1" ht="64.5" customHeight="1">
      <c r="A50" s="26"/>
      <c r="B50" s="151"/>
      <c r="C50" s="178" t="s">
        <v>23</v>
      </c>
      <c r="D50" s="153" t="s">
        <v>24</v>
      </c>
      <c r="E50" s="166">
        <v>10298000</v>
      </c>
      <c r="F50" s="166">
        <v>10298000</v>
      </c>
      <c r="G50" s="166"/>
    </row>
    <row r="51" spans="1:7" s="54" customFormat="1" ht="66" customHeight="1">
      <c r="A51" s="26"/>
      <c r="B51" s="151"/>
      <c r="C51" s="152" t="s">
        <v>9</v>
      </c>
      <c r="D51" s="153" t="s">
        <v>10</v>
      </c>
      <c r="E51" s="166">
        <v>20000</v>
      </c>
      <c r="F51" s="166"/>
      <c r="G51" s="166">
        <v>20000</v>
      </c>
    </row>
    <row r="52" spans="1:7" s="54" customFormat="1" ht="65.25" customHeight="1">
      <c r="A52" s="26"/>
      <c r="B52" s="151"/>
      <c r="C52" s="152" t="s">
        <v>65</v>
      </c>
      <c r="D52" s="153" t="s">
        <v>64</v>
      </c>
      <c r="E52" s="166">
        <v>6500</v>
      </c>
      <c r="F52" s="166">
        <v>6500</v>
      </c>
      <c r="G52" s="166"/>
    </row>
    <row r="53" spans="1:7" s="53" customFormat="1" ht="51.75" customHeight="1">
      <c r="A53" s="23"/>
      <c r="B53" s="155">
        <v>85213</v>
      </c>
      <c r="C53" s="156" t="s">
        <v>39</v>
      </c>
      <c r="D53" s="157"/>
      <c r="E53" s="158">
        <f>IF(SUM(E54:E54)&gt;0,SUM(E54:E54),"")</f>
        <v>115000</v>
      </c>
      <c r="F53" s="158">
        <f>IF(SUM(F54:F54)&gt;0,SUM(F54:F54),"")</f>
        <v>115000</v>
      </c>
      <c r="G53" s="158">
        <f>IF(SUM(G54:G54)&gt;0,SUM(G54:G54),"")</f>
      </c>
    </row>
    <row r="54" spans="1:7" s="54" customFormat="1" ht="65.25" customHeight="1">
      <c r="A54" s="26"/>
      <c r="B54" s="179"/>
      <c r="C54" s="152" t="s">
        <v>23</v>
      </c>
      <c r="D54" s="153" t="s">
        <v>24</v>
      </c>
      <c r="E54" s="166">
        <v>115000</v>
      </c>
      <c r="F54" s="166">
        <v>115000</v>
      </c>
      <c r="G54" s="166">
        <v>0</v>
      </c>
    </row>
    <row r="55" spans="1:7" s="63" customFormat="1" ht="34.5" customHeight="1">
      <c r="A55" s="60"/>
      <c r="B55" s="180">
        <v>85214</v>
      </c>
      <c r="C55" s="148" t="s">
        <v>40</v>
      </c>
      <c r="D55" s="181"/>
      <c r="E55" s="182">
        <f>IF(SUM(E56:E56)&gt;0,SUM(E56:E56),"")</f>
        <v>900000</v>
      </c>
      <c r="F55" s="182">
        <f>IF(SUM(F56:F56)&gt;0,SUM(F56:F56),"")</f>
        <v>900000</v>
      </c>
      <c r="G55" s="182">
        <f>IF(SUM(G56:G56)&gt;0,SUM(G56:G56),"")</f>
      </c>
    </row>
    <row r="56" spans="1:7" s="54" customFormat="1" ht="65.25" customHeight="1">
      <c r="A56" s="26"/>
      <c r="B56" s="151"/>
      <c r="C56" s="152" t="s">
        <v>23</v>
      </c>
      <c r="D56" s="153" t="s">
        <v>24</v>
      </c>
      <c r="E56" s="166">
        <v>900000</v>
      </c>
      <c r="F56" s="166">
        <v>900000</v>
      </c>
      <c r="G56" s="166">
        <v>0</v>
      </c>
    </row>
    <row r="57" spans="1:7" s="53" customFormat="1" ht="30.75" customHeight="1">
      <c r="A57" s="23"/>
      <c r="B57" s="155">
        <v>85228</v>
      </c>
      <c r="C57" s="148" t="s">
        <v>44</v>
      </c>
      <c r="D57" s="149"/>
      <c r="E57" s="150">
        <f>IF(SUM(E58:E58)&gt;0,SUM(E58:E58),"")</f>
        <v>117000</v>
      </c>
      <c r="F57" s="150">
        <f>IF(SUM(F58:F58)&gt;0,SUM(F58:F58),"")</f>
        <v>117000</v>
      </c>
      <c r="G57" s="150">
        <f>IF(SUM(G58:G58)&gt;0,SUM(G58:G58),"")</f>
      </c>
    </row>
    <row r="58" spans="1:7" s="82" customFormat="1" ht="63" customHeight="1">
      <c r="A58" s="80"/>
      <c r="B58" s="179"/>
      <c r="C58" s="152" t="s">
        <v>23</v>
      </c>
      <c r="D58" s="153" t="s">
        <v>24</v>
      </c>
      <c r="E58" s="166">
        <v>117000</v>
      </c>
      <c r="F58" s="166">
        <v>117000</v>
      </c>
      <c r="G58" s="166">
        <v>0</v>
      </c>
    </row>
    <row r="59" spans="1:7" s="82" customFormat="1" ht="16.5" customHeight="1">
      <c r="A59" s="80"/>
      <c r="B59" s="155">
        <v>85231</v>
      </c>
      <c r="C59" s="156" t="s">
        <v>45</v>
      </c>
      <c r="D59" s="183"/>
      <c r="E59" s="150">
        <f>IF(SUM(E60:E60)&gt;0,SUM(E60:E60),"")</f>
        <v>152450</v>
      </c>
      <c r="F59" s="150">
        <f>IF(SUM(F60:F60)&gt;0,SUM(F60:F60),"")</f>
      </c>
      <c r="G59" s="150">
        <f>IF(SUM(G60:G60)&gt;0,SUM(G60:G60),"")</f>
        <v>152450</v>
      </c>
    </row>
    <row r="60" spans="1:7" s="54" customFormat="1" ht="64.5" customHeight="1" thickBot="1">
      <c r="A60" s="26"/>
      <c r="B60" s="151"/>
      <c r="C60" s="152" t="s">
        <v>9</v>
      </c>
      <c r="D60" s="153" t="s">
        <v>10</v>
      </c>
      <c r="E60" s="166">
        <v>152450</v>
      </c>
      <c r="F60" s="166">
        <v>0</v>
      </c>
      <c r="G60" s="166">
        <v>152450</v>
      </c>
    </row>
    <row r="61" spans="1:7" s="54" customFormat="1" ht="31.5" customHeight="1" thickBot="1">
      <c r="A61" s="120">
        <v>853</v>
      </c>
      <c r="B61" s="184"/>
      <c r="C61" s="185" t="s">
        <v>47</v>
      </c>
      <c r="D61" s="186"/>
      <c r="E61" s="146">
        <f>IF(SUM(E62,E64)&gt;0,SUM(E62,E64),"")</f>
        <v>194923</v>
      </c>
      <c r="F61" s="146">
        <f>IF(SUM(F62,F64)&gt;0,SUM(F62,F64),"")</f>
      </c>
      <c r="G61" s="146">
        <f>IF(SUM(G62,G64)&gt;0,SUM(G62,G64),"")</f>
        <v>194923</v>
      </c>
    </row>
    <row r="62" spans="1:7" s="54" customFormat="1" ht="28.5" customHeight="1">
      <c r="A62" s="26"/>
      <c r="B62" s="187">
        <v>85321</v>
      </c>
      <c r="C62" s="148" t="s">
        <v>48</v>
      </c>
      <c r="D62" s="188"/>
      <c r="E62" s="161">
        <f>IF(SUM(E63)&gt;0,SUM(E63),"")</f>
        <v>139000</v>
      </c>
      <c r="F62" s="161">
        <f>IF(SUM(F63)&gt;0,SUM(F63),"")</f>
      </c>
      <c r="G62" s="161">
        <f>IF(SUM(G63)&gt;0,SUM(G63),"")</f>
        <v>139000</v>
      </c>
    </row>
    <row r="63" spans="1:7" s="54" customFormat="1" ht="64.5" customHeight="1">
      <c r="A63" s="26"/>
      <c r="B63" s="151"/>
      <c r="C63" s="152" t="s">
        <v>9</v>
      </c>
      <c r="D63" s="160" t="s">
        <v>10</v>
      </c>
      <c r="E63" s="189">
        <v>139000</v>
      </c>
      <c r="F63" s="189">
        <v>0</v>
      </c>
      <c r="G63" s="189">
        <v>139000</v>
      </c>
    </row>
    <row r="64" spans="1:7" s="54" customFormat="1" ht="12.75" customHeight="1">
      <c r="A64" s="26"/>
      <c r="B64" s="162">
        <v>85334</v>
      </c>
      <c r="C64" s="156" t="s">
        <v>56</v>
      </c>
      <c r="D64" s="188"/>
      <c r="E64" s="158">
        <f>IF(SUM(E65:E65)&gt;0,SUM(E65:E65),"")</f>
        <v>55923</v>
      </c>
      <c r="F64" s="158">
        <f>IF(SUM(F65:F65)&gt;0,SUM(F65:F65),"")</f>
      </c>
      <c r="G64" s="158">
        <f>IF(SUM(G65:G65)&gt;0,SUM(G65:G65),"")</f>
        <v>55923</v>
      </c>
    </row>
    <row r="65" spans="1:7" s="54" customFormat="1" ht="69.75" customHeight="1" thickBot="1">
      <c r="A65" s="26"/>
      <c r="B65" s="151"/>
      <c r="C65" s="152" t="s">
        <v>9</v>
      </c>
      <c r="D65" s="160" t="s">
        <v>10</v>
      </c>
      <c r="E65" s="189">
        <v>55923</v>
      </c>
      <c r="F65" s="189"/>
      <c r="G65" s="189">
        <v>55923</v>
      </c>
    </row>
    <row r="66" spans="1:7" s="91" customFormat="1" ht="33" customHeight="1" thickBot="1">
      <c r="A66" s="86"/>
      <c r="B66" s="190"/>
      <c r="C66" s="191" t="s">
        <v>51</v>
      </c>
      <c r="D66" s="194"/>
      <c r="E66" s="192">
        <f>IF(SUM(E10,E13,E16,E23,E29,E36,E40,E45,E61)&gt;0,SUM(E10,E13,E16,E23,E29,E36,E40,E45,E61),"")</f>
        <v>17316399</v>
      </c>
      <c r="F66" s="192">
        <f>IF(SUM(F10,F13,F16,F23,F29,F36,F40,F45,F61)&gt;0,SUM(F10,F13,F16,F23,F29,F36,F40,F45,F61),"")</f>
        <v>12312974</v>
      </c>
      <c r="G66" s="192">
        <f>IF(SUM(G10,G13,G16,G23,G29,G36,G40,G45,G61)&gt;0,SUM(G10,G13,G16,G23,G29,G36,G40,G45,G61),"")</f>
        <v>5003425</v>
      </c>
    </row>
    <row r="67" spans="1:7" s="91" customFormat="1" ht="33" customHeight="1">
      <c r="A67"/>
      <c r="B67"/>
      <c r="C67"/>
      <c r="D67"/>
      <c r="E67"/>
      <c r="F67" s="193"/>
      <c r="G67" s="193"/>
    </row>
    <row r="68" spans="1:7" s="91" customFormat="1" ht="33" customHeight="1">
      <c r="A68"/>
      <c r="B68"/>
      <c r="C68"/>
      <c r="D68"/>
      <c r="E68"/>
      <c r="F68" s="193"/>
      <c r="G68" s="193"/>
    </row>
    <row r="70" spans="6:7" ht="12.75">
      <c r="F70" s="193" t="s">
        <v>63</v>
      </c>
      <c r="G70" s="193"/>
    </row>
    <row r="71" spans="5:7" ht="12.75">
      <c r="E71" t="s">
        <v>61</v>
      </c>
      <c r="F71" s="193"/>
      <c r="G71" s="193"/>
    </row>
    <row r="72" spans="3:7" ht="12.75">
      <c r="C72" s="125"/>
      <c r="F72" s="193" t="s">
        <v>62</v>
      </c>
      <c r="G72" s="193"/>
    </row>
    <row r="73" spans="6:7" ht="12.75">
      <c r="F73" s="193"/>
      <c r="G73" s="193"/>
    </row>
    <row r="74" spans="6:7" ht="12.75">
      <c r="F74" s="193"/>
      <c r="G74" s="193"/>
    </row>
    <row r="75" spans="6:7" ht="12.75">
      <c r="F75" s="193"/>
      <c r="G75" s="193"/>
    </row>
    <row r="76" spans="6:7" ht="12.75">
      <c r="F76" s="193"/>
      <c r="G76" s="193"/>
    </row>
    <row r="77" spans="6:7" ht="12.75">
      <c r="F77" s="193"/>
      <c r="G77" s="193"/>
    </row>
    <row r="79" spans="1:7" ht="12.75">
      <c r="A79" s="126"/>
      <c r="B79" s="126"/>
      <c r="C79" s="126"/>
      <c r="D79" s="126"/>
      <c r="E79" s="209"/>
      <c r="F79" s="210" t="s">
        <v>66</v>
      </c>
      <c r="G79" s="211"/>
    </row>
    <row r="80" spans="1:7" ht="12.75">
      <c r="A80" s="126"/>
      <c r="B80" s="126"/>
      <c r="C80" s="126"/>
      <c r="D80" s="126"/>
      <c r="E80" s="209"/>
      <c r="F80" s="211"/>
      <c r="G80" s="211"/>
    </row>
    <row r="81" spans="1:7" ht="18">
      <c r="A81" s="126"/>
      <c r="B81" s="212"/>
      <c r="C81" s="212" t="s">
        <v>141</v>
      </c>
      <c r="D81" s="213"/>
      <c r="E81" s="214"/>
      <c r="F81" s="126"/>
      <c r="G81" s="126"/>
    </row>
    <row r="82" spans="1:7" ht="24.75" customHeight="1" thickBot="1">
      <c r="A82" s="126"/>
      <c r="B82" s="126"/>
      <c r="C82" s="126"/>
      <c r="D82" s="126"/>
      <c r="E82" s="215"/>
      <c r="F82" s="215"/>
      <c r="G82" s="215"/>
    </row>
    <row r="83" spans="1:7" ht="42.75" customHeight="1" thickBot="1">
      <c r="A83" s="216" t="s">
        <v>67</v>
      </c>
      <c r="B83" s="216" t="s">
        <v>6</v>
      </c>
      <c r="C83" s="217" t="s">
        <v>7</v>
      </c>
      <c r="D83" s="218" t="s">
        <v>8</v>
      </c>
      <c r="E83" s="378" t="s">
        <v>68</v>
      </c>
      <c r="F83" s="382" t="s">
        <v>69</v>
      </c>
      <c r="G83" s="383"/>
    </row>
    <row r="84" spans="1:7" ht="29.25" customHeight="1" thickBot="1">
      <c r="A84" s="219"/>
      <c r="B84" s="219"/>
      <c r="C84" s="220"/>
      <c r="D84" s="221"/>
      <c r="E84" s="379"/>
      <c r="F84" s="134" t="s">
        <v>0</v>
      </c>
      <c r="G84" s="138" t="s">
        <v>1</v>
      </c>
    </row>
    <row r="85" spans="1:7" ht="13.5" thickBot="1">
      <c r="A85" s="222">
        <v>1</v>
      </c>
      <c r="B85" s="223">
        <v>2</v>
      </c>
      <c r="C85" s="224">
        <v>3</v>
      </c>
      <c r="D85" s="225">
        <v>4</v>
      </c>
      <c r="E85" s="142">
        <v>5</v>
      </c>
      <c r="F85" s="226">
        <v>6</v>
      </c>
      <c r="G85" s="142">
        <v>7</v>
      </c>
    </row>
    <row r="86" spans="1:7" ht="13.5" thickBot="1">
      <c r="A86" s="227" t="s">
        <v>58</v>
      </c>
      <c r="B86" s="228"/>
      <c r="C86" s="229" t="s">
        <v>59</v>
      </c>
      <c r="D86" s="230"/>
      <c r="E86" s="231">
        <f>IF(SUM(E87,)&gt;0,SUM(E87),"")</f>
        <v>40000</v>
      </c>
      <c r="F86" s="231">
        <f>IF(SUM(F87,)&gt;0,SUM(F87),"")</f>
      </c>
      <c r="G86" s="231">
        <f>IF(SUM(G87,)&gt;0,SUM(G87),"")</f>
        <v>40000</v>
      </c>
    </row>
    <row r="87" spans="1:7" ht="24.75" thickBot="1">
      <c r="A87" s="232"/>
      <c r="B87" s="233" t="s">
        <v>57</v>
      </c>
      <c r="C87" s="234" t="s">
        <v>70</v>
      </c>
      <c r="D87" s="235"/>
      <c r="E87" s="236">
        <f>IF(SUM(E88)&gt;0,SUM(E88),"")</f>
        <v>40000</v>
      </c>
      <c r="F87" s="236">
        <f>IF(SUM(F88)&gt;0,SUM(F88),"")</f>
      </c>
      <c r="G87" s="237">
        <f>IF(SUM(G88)&gt;0,SUM(G88),"")</f>
        <v>40000</v>
      </c>
    </row>
    <row r="88" spans="1:7" ht="13.5" thickBot="1">
      <c r="A88" s="139"/>
      <c r="B88" s="238"/>
      <c r="C88" s="239" t="s">
        <v>71</v>
      </c>
      <c r="D88" s="240">
        <v>4300</v>
      </c>
      <c r="E88" s="241">
        <v>40000</v>
      </c>
      <c r="F88" s="242"/>
      <c r="G88" s="243">
        <f>E88</f>
        <v>40000</v>
      </c>
    </row>
    <row r="89" spans="1:7" ht="13.5" thickBot="1">
      <c r="A89" s="244">
        <v>700</v>
      </c>
      <c r="B89" s="245"/>
      <c r="C89" s="246" t="s">
        <v>12</v>
      </c>
      <c r="D89" s="247"/>
      <c r="E89" s="231">
        <f>IF(SUM(E90,)&gt;0,SUM(E90),"")</f>
        <v>40000</v>
      </c>
      <c r="F89" s="231">
        <f>IF(SUM(F90,)&gt;0,SUM(F90),"")</f>
      </c>
      <c r="G89" s="231">
        <f>IF(SUM(G90,)&gt;0,SUM(G90),"")</f>
        <v>40000</v>
      </c>
    </row>
    <row r="90" spans="1:7" ht="24">
      <c r="A90" s="248"/>
      <c r="B90" s="249">
        <v>70005</v>
      </c>
      <c r="C90" s="250" t="s">
        <v>13</v>
      </c>
      <c r="D90" s="251"/>
      <c r="E90" s="252">
        <f>IF(SUM(E91)&gt;0,SUM(E91),"")</f>
        <v>40000</v>
      </c>
      <c r="F90" s="252">
        <f>IF(SUM(F91)&gt;0,SUM(F91),"")</f>
      </c>
      <c r="G90" s="253">
        <f>IF(SUM(G91)&gt;0,SUM(G91),"")</f>
        <v>40000</v>
      </c>
    </row>
    <row r="91" spans="1:7" ht="12.75">
      <c r="A91" s="254"/>
      <c r="B91" s="255"/>
      <c r="C91" s="239" t="s">
        <v>71</v>
      </c>
      <c r="D91" s="256">
        <v>4300</v>
      </c>
      <c r="E91" s="257">
        <f>IF(SUM(E92:E92)&gt;0,SUM(E92:E92),"")</f>
        <v>40000</v>
      </c>
      <c r="F91" s="258">
        <f>IF(SUM(F92:F92)&gt;0,SUM(F92:F92),"")</f>
      </c>
      <c r="G91" s="257">
        <f>IF(SUM(G92:G92)&gt;0,SUM(G92:G92),"")</f>
        <v>40000</v>
      </c>
    </row>
    <row r="92" spans="1:7" ht="13.5" thickBot="1">
      <c r="A92" s="259"/>
      <c r="B92" s="260"/>
      <c r="C92" s="261" t="s">
        <v>72</v>
      </c>
      <c r="D92" s="262"/>
      <c r="E92" s="263">
        <v>40000</v>
      </c>
      <c r="F92" s="264"/>
      <c r="G92" s="265">
        <f>E92</f>
        <v>40000</v>
      </c>
    </row>
    <row r="93" spans="1:7" ht="13.5" thickBot="1">
      <c r="A93" s="244">
        <v>710</v>
      </c>
      <c r="B93" s="245"/>
      <c r="C93" s="246" t="s">
        <v>14</v>
      </c>
      <c r="D93" s="247"/>
      <c r="E93" s="231">
        <f>IF(SUM(E94,E96,E98)&gt;0,SUM(E94,E96,E98),"")</f>
        <v>248000</v>
      </c>
      <c r="F93" s="231">
        <f>IF(SUM(F94,F96,F98)&gt;0,SUM(F94,F96,F98),"")</f>
      </c>
      <c r="G93" s="231">
        <f>IF(SUM(G94,G96,G98)&gt;0,SUM(G94,G96,G98),"")</f>
        <v>248000</v>
      </c>
    </row>
    <row r="94" spans="1:7" ht="12.75">
      <c r="A94" s="248"/>
      <c r="B94" s="266">
        <v>71013</v>
      </c>
      <c r="C94" s="267" t="s">
        <v>15</v>
      </c>
      <c r="D94" s="268"/>
      <c r="E94" s="269">
        <f>IF(SUM(E95:E95)&gt;0,SUM(E95:E95),"")</f>
        <v>80000</v>
      </c>
      <c r="F94" s="270">
        <f>IF(SUM(F95:F95)&gt;0,SUM(F95:F95),"")</f>
      </c>
      <c r="G94" s="269">
        <f>IF(SUM(G95:G95)&gt;0,SUM(G95:G95),"")</f>
        <v>80000</v>
      </c>
    </row>
    <row r="95" spans="1:7" ht="12.75">
      <c r="A95" s="259"/>
      <c r="B95" s="260"/>
      <c r="C95" s="239" t="s">
        <v>73</v>
      </c>
      <c r="D95" s="256">
        <v>4300</v>
      </c>
      <c r="E95" s="265">
        <v>80000</v>
      </c>
      <c r="F95" s="271"/>
      <c r="G95" s="265">
        <f>E95</f>
        <v>80000</v>
      </c>
    </row>
    <row r="96" spans="1:7" ht="24">
      <c r="A96" s="248"/>
      <c r="B96" s="272">
        <v>71014</v>
      </c>
      <c r="C96" s="250" t="s">
        <v>17</v>
      </c>
      <c r="D96" s="251"/>
      <c r="E96" s="273">
        <f>IF(SUM(E97:E97)&gt;0,SUM(E97:E97),"")</f>
        <v>10000</v>
      </c>
      <c r="F96" s="252">
        <f>IF(SUM(F97:F97)&gt;0,SUM(F97:F97),"")</f>
      </c>
      <c r="G96" s="273">
        <f>IF(SUM(G97:G97)&gt;0,SUM(G97:G97),"")</f>
        <v>10000</v>
      </c>
    </row>
    <row r="97" spans="1:7" ht="12.75">
      <c r="A97" s="259"/>
      <c r="B97" s="260"/>
      <c r="C97" s="239" t="s">
        <v>74</v>
      </c>
      <c r="D97" s="256">
        <v>4300</v>
      </c>
      <c r="E97" s="265">
        <v>10000</v>
      </c>
      <c r="F97" s="271"/>
      <c r="G97" s="265">
        <f aca="true" t="shared" si="1" ref="G97:G107">E97</f>
        <v>10000</v>
      </c>
    </row>
    <row r="98" spans="1:7" ht="12.75">
      <c r="A98" s="248"/>
      <c r="B98" s="272">
        <v>71015</v>
      </c>
      <c r="C98" s="250" t="s">
        <v>18</v>
      </c>
      <c r="D98" s="251"/>
      <c r="E98" s="273">
        <f>IF(SUM(E99:E107)&gt;0,SUM(E99:E107),"")</f>
        <v>158000</v>
      </c>
      <c r="F98" s="252">
        <f>IF(SUM(F99:F107)&gt;0,SUM(F99:F107),"")</f>
      </c>
      <c r="G98" s="273">
        <f>IF(SUM(G99:G107)&gt;0,SUM(G99:G107),"")</f>
        <v>158000</v>
      </c>
    </row>
    <row r="99" spans="1:7" ht="24">
      <c r="A99" s="259"/>
      <c r="B99" s="260"/>
      <c r="C99" s="239" t="s">
        <v>75</v>
      </c>
      <c r="D99" s="256">
        <v>4010</v>
      </c>
      <c r="E99" s="265">
        <v>43800</v>
      </c>
      <c r="F99" s="265"/>
      <c r="G99" s="265">
        <f t="shared" si="1"/>
        <v>43800</v>
      </c>
    </row>
    <row r="100" spans="1:7" ht="24">
      <c r="A100" s="259"/>
      <c r="B100" s="260"/>
      <c r="C100" s="239" t="s">
        <v>76</v>
      </c>
      <c r="D100" s="256">
        <v>4020</v>
      </c>
      <c r="E100" s="265">
        <v>78657</v>
      </c>
      <c r="F100" s="265"/>
      <c r="G100" s="265">
        <f t="shared" si="1"/>
        <v>78657</v>
      </c>
    </row>
    <row r="101" spans="1:7" ht="12.75">
      <c r="A101" s="259"/>
      <c r="B101" s="260"/>
      <c r="C101" s="239" t="s">
        <v>77</v>
      </c>
      <c r="D101" s="256">
        <v>4040</v>
      </c>
      <c r="E101" s="265">
        <v>8126</v>
      </c>
      <c r="F101" s="265"/>
      <c r="G101" s="265">
        <f>E101</f>
        <v>8126</v>
      </c>
    </row>
    <row r="102" spans="1:7" ht="12.75">
      <c r="A102" s="259"/>
      <c r="B102" s="260"/>
      <c r="C102" s="239" t="s">
        <v>78</v>
      </c>
      <c r="D102" s="256">
        <v>4110</v>
      </c>
      <c r="E102" s="265">
        <v>20213</v>
      </c>
      <c r="F102" s="265"/>
      <c r="G102" s="265">
        <f>E102</f>
        <v>20213</v>
      </c>
    </row>
    <row r="103" spans="1:7" ht="12.75">
      <c r="A103" s="259"/>
      <c r="B103" s="260"/>
      <c r="C103" s="239" t="s">
        <v>79</v>
      </c>
      <c r="D103" s="256">
        <v>4120</v>
      </c>
      <c r="E103" s="265">
        <v>2137</v>
      </c>
      <c r="F103" s="265"/>
      <c r="G103" s="265">
        <f>E103</f>
        <v>2137</v>
      </c>
    </row>
    <row r="104" spans="1:7" ht="12.75">
      <c r="A104" s="259"/>
      <c r="B104" s="260"/>
      <c r="C104" s="239" t="s">
        <v>80</v>
      </c>
      <c r="D104" s="256">
        <v>4210</v>
      </c>
      <c r="E104" s="265">
        <v>1567</v>
      </c>
      <c r="F104" s="265"/>
      <c r="G104" s="265">
        <f t="shared" si="1"/>
        <v>1567</v>
      </c>
    </row>
    <row r="105" spans="1:7" ht="12.75">
      <c r="A105" s="259"/>
      <c r="B105" s="260"/>
      <c r="C105" s="239" t="s">
        <v>73</v>
      </c>
      <c r="D105" s="256">
        <v>4300</v>
      </c>
      <c r="E105" s="265">
        <v>1000</v>
      </c>
      <c r="F105" s="265"/>
      <c r="G105" s="265">
        <f t="shared" si="1"/>
        <v>1000</v>
      </c>
    </row>
    <row r="106" spans="1:7" ht="12.75">
      <c r="A106" s="259"/>
      <c r="B106" s="260"/>
      <c r="C106" s="239" t="s">
        <v>81</v>
      </c>
      <c r="D106" s="256">
        <v>4410</v>
      </c>
      <c r="E106" s="265">
        <v>500</v>
      </c>
      <c r="F106" s="265"/>
      <c r="G106" s="265">
        <f t="shared" si="1"/>
        <v>500</v>
      </c>
    </row>
    <row r="107" spans="1:7" ht="13.5" thickBot="1">
      <c r="A107" s="259"/>
      <c r="B107" s="260"/>
      <c r="C107" s="239" t="s">
        <v>82</v>
      </c>
      <c r="D107" s="256">
        <v>4440</v>
      </c>
      <c r="E107" s="265">
        <v>2000</v>
      </c>
      <c r="F107" s="265"/>
      <c r="G107" s="265">
        <f t="shared" si="1"/>
        <v>2000</v>
      </c>
    </row>
    <row r="108" spans="1:7" ht="13.5" thickBot="1">
      <c r="A108" s="244">
        <v>750</v>
      </c>
      <c r="B108" s="245"/>
      <c r="C108" s="246" t="s">
        <v>21</v>
      </c>
      <c r="D108" s="247"/>
      <c r="E108" s="231">
        <f>IF(SUM(E109,E118)&gt;0,SUM(E109,E118),"")</f>
        <v>685000</v>
      </c>
      <c r="F108" s="231">
        <f>IF(SUM(F109,F118)&gt;0,SUM(F109,F118),"")</f>
        <v>491000</v>
      </c>
      <c r="G108" s="231">
        <f>IF(SUM(G109,G118)&gt;0,SUM(G109,G118),"")</f>
        <v>194000</v>
      </c>
    </row>
    <row r="109" spans="1:7" ht="12.75">
      <c r="A109" s="274"/>
      <c r="B109" s="266">
        <v>75011</v>
      </c>
      <c r="C109" s="267" t="s">
        <v>22</v>
      </c>
      <c r="D109" s="268"/>
      <c r="E109" s="269">
        <f>IF(SUM(E110:E117)&gt;0,SUM(E110:E117),"")</f>
        <v>659000</v>
      </c>
      <c r="F109" s="270">
        <f>IF(SUM(F110:F117)&gt;0,SUM(F110:F117),"")</f>
        <v>491000</v>
      </c>
      <c r="G109" s="269">
        <f>IF(SUM(G110:G117)&gt;0,SUM(G110:G117),"")</f>
        <v>168000</v>
      </c>
    </row>
    <row r="110" spans="1:7" ht="24">
      <c r="A110" s="259"/>
      <c r="B110" s="260"/>
      <c r="C110" s="239" t="s">
        <v>75</v>
      </c>
      <c r="D110" s="256">
        <v>4010</v>
      </c>
      <c r="E110" s="265">
        <v>471274</v>
      </c>
      <c r="F110" s="271">
        <v>358274</v>
      </c>
      <c r="G110" s="265">
        <v>113000</v>
      </c>
    </row>
    <row r="111" spans="1:7" ht="12.75">
      <c r="A111" s="259"/>
      <c r="B111" s="260"/>
      <c r="C111" s="239" t="s">
        <v>77</v>
      </c>
      <c r="D111" s="256">
        <v>4040</v>
      </c>
      <c r="E111" s="265">
        <v>42806</v>
      </c>
      <c r="F111" s="271">
        <v>32806</v>
      </c>
      <c r="G111" s="265">
        <v>10000</v>
      </c>
    </row>
    <row r="112" spans="1:7" ht="12.75">
      <c r="A112" s="259"/>
      <c r="B112" s="260"/>
      <c r="C112" s="239" t="s">
        <v>78</v>
      </c>
      <c r="D112" s="256">
        <v>4110</v>
      </c>
      <c r="E112" s="265">
        <v>87000</v>
      </c>
      <c r="F112" s="271">
        <v>66000</v>
      </c>
      <c r="G112" s="265">
        <v>21000</v>
      </c>
    </row>
    <row r="113" spans="1:7" ht="12.75">
      <c r="A113" s="259"/>
      <c r="B113" s="260"/>
      <c r="C113" s="239" t="s">
        <v>79</v>
      </c>
      <c r="D113" s="256">
        <v>4120</v>
      </c>
      <c r="E113" s="265">
        <v>11500</v>
      </c>
      <c r="F113" s="271">
        <v>8500</v>
      </c>
      <c r="G113" s="265">
        <v>3000</v>
      </c>
    </row>
    <row r="114" spans="1:7" ht="12.75">
      <c r="A114" s="259"/>
      <c r="B114" s="260"/>
      <c r="C114" s="239" t="s">
        <v>80</v>
      </c>
      <c r="D114" s="256">
        <v>4210</v>
      </c>
      <c r="E114" s="265">
        <v>16000</v>
      </c>
      <c r="F114" s="271">
        <v>10000</v>
      </c>
      <c r="G114" s="265">
        <v>6000</v>
      </c>
    </row>
    <row r="115" spans="1:7" ht="12.75">
      <c r="A115" s="259"/>
      <c r="B115" s="260"/>
      <c r="C115" s="239" t="s">
        <v>73</v>
      </c>
      <c r="D115" s="256">
        <v>4300</v>
      </c>
      <c r="E115" s="265">
        <v>17485</v>
      </c>
      <c r="F115" s="271">
        <v>12485</v>
      </c>
      <c r="G115" s="265">
        <v>5000</v>
      </c>
    </row>
    <row r="116" spans="1:7" ht="12.75">
      <c r="A116" s="259"/>
      <c r="B116" s="260"/>
      <c r="C116" s="239" t="s">
        <v>81</v>
      </c>
      <c r="D116" s="256">
        <v>4410</v>
      </c>
      <c r="E116" s="265">
        <v>2500</v>
      </c>
      <c r="F116" s="271">
        <v>1500</v>
      </c>
      <c r="G116" s="265">
        <v>1000</v>
      </c>
    </row>
    <row r="117" spans="1:7" ht="12.75">
      <c r="A117" s="259"/>
      <c r="B117" s="260"/>
      <c r="C117" s="239" t="s">
        <v>82</v>
      </c>
      <c r="D117" s="256">
        <v>4440</v>
      </c>
      <c r="E117" s="265">
        <v>10435</v>
      </c>
      <c r="F117" s="271">
        <v>1435</v>
      </c>
      <c r="G117" s="265">
        <v>9000</v>
      </c>
    </row>
    <row r="118" spans="1:7" ht="12.75">
      <c r="A118" s="274"/>
      <c r="B118" s="272">
        <v>75045</v>
      </c>
      <c r="C118" s="267" t="s">
        <v>25</v>
      </c>
      <c r="D118" s="268"/>
      <c r="E118" s="269">
        <f>IF(SUM(E119:E123)&gt;0,SUM(E119:E123),"")</f>
        <v>26000</v>
      </c>
      <c r="F118" s="270">
        <f>IF(SUM(F119:F123)&gt;0,SUM(F119:F123),"")</f>
      </c>
      <c r="G118" s="269">
        <f>IF(SUM(G119:G123)&gt;0,SUM(G119:G123),"")</f>
        <v>26000</v>
      </c>
    </row>
    <row r="119" spans="1:7" ht="12.75">
      <c r="A119" s="259"/>
      <c r="B119" s="260"/>
      <c r="C119" s="239" t="s">
        <v>78</v>
      </c>
      <c r="D119" s="256">
        <v>4110</v>
      </c>
      <c r="E119" s="265">
        <v>758</v>
      </c>
      <c r="F119" s="265"/>
      <c r="G119" s="265">
        <f>E119</f>
        <v>758</v>
      </c>
    </row>
    <row r="120" spans="1:7" ht="12.75">
      <c r="A120" s="259"/>
      <c r="B120" s="260"/>
      <c r="C120" s="239" t="s">
        <v>79</v>
      </c>
      <c r="D120" s="256">
        <v>4120</v>
      </c>
      <c r="E120" s="265">
        <v>108</v>
      </c>
      <c r="F120" s="265"/>
      <c r="G120" s="265">
        <f>E120</f>
        <v>108</v>
      </c>
    </row>
    <row r="121" spans="1:7" ht="12.75">
      <c r="A121" s="259"/>
      <c r="B121" s="260"/>
      <c r="C121" s="239" t="s">
        <v>83</v>
      </c>
      <c r="D121" s="256">
        <v>4170</v>
      </c>
      <c r="E121" s="265">
        <v>15170</v>
      </c>
      <c r="F121" s="265"/>
      <c r="G121" s="265">
        <v>15170</v>
      </c>
    </row>
    <row r="122" spans="1:7" ht="12.75">
      <c r="A122" s="259"/>
      <c r="B122" s="260"/>
      <c r="C122" s="239" t="s">
        <v>84</v>
      </c>
      <c r="D122" s="256">
        <v>4210</v>
      </c>
      <c r="E122" s="265">
        <v>7402</v>
      </c>
      <c r="F122" s="265"/>
      <c r="G122" s="265">
        <v>7402</v>
      </c>
    </row>
    <row r="123" spans="1:7" ht="13.5" thickBot="1">
      <c r="A123" s="259"/>
      <c r="B123" s="260"/>
      <c r="C123" s="239" t="s">
        <v>73</v>
      </c>
      <c r="D123" s="256">
        <v>4300</v>
      </c>
      <c r="E123" s="265">
        <v>2562</v>
      </c>
      <c r="F123" s="265"/>
      <c r="G123" s="265">
        <v>2562</v>
      </c>
    </row>
    <row r="124" spans="1:7" ht="36.75" thickBot="1">
      <c r="A124" s="244">
        <v>751</v>
      </c>
      <c r="B124" s="245"/>
      <c r="C124" s="246" t="s">
        <v>85</v>
      </c>
      <c r="D124" s="247"/>
      <c r="E124" s="231">
        <f>SUM(E125,E127,E134)</f>
        <v>124224</v>
      </c>
      <c r="F124" s="231">
        <f>SUM(F125,F127,F134)</f>
        <v>124224</v>
      </c>
      <c r="G124" s="231">
        <f>IF(SUM(G125)&gt;0,SUM(G125),"")</f>
      </c>
    </row>
    <row r="125" spans="1:7" ht="36.75" thickBot="1">
      <c r="A125" s="341"/>
      <c r="B125" s="342">
        <v>75101</v>
      </c>
      <c r="C125" s="339" t="s">
        <v>86</v>
      </c>
      <c r="D125" s="336"/>
      <c r="E125" s="253">
        <f>IF(SUM(E126:E126)&gt;0,SUM(E126:E126),"")</f>
        <v>7828</v>
      </c>
      <c r="F125" s="334">
        <f>IF(SUM(F126:F126)&gt;0,SUM(F126:F126),"")</f>
        <v>7828</v>
      </c>
      <c r="G125" s="331">
        <f>IF(SUM(G126:G126)&gt;0,SUM(G126:G126),"")</f>
      </c>
    </row>
    <row r="126" spans="1:7" ht="24">
      <c r="A126" s="335"/>
      <c r="B126" s="343"/>
      <c r="C126" s="340" t="s">
        <v>75</v>
      </c>
      <c r="D126" s="337">
        <v>4010</v>
      </c>
      <c r="E126" s="265">
        <v>7828</v>
      </c>
      <c r="F126" s="332">
        <v>7828</v>
      </c>
      <c r="G126" s="332"/>
    </row>
    <row r="127" spans="1:7" ht="24">
      <c r="A127" s="335"/>
      <c r="B127" s="345" t="s">
        <v>137</v>
      </c>
      <c r="C127" s="346" t="s">
        <v>138</v>
      </c>
      <c r="D127" s="315"/>
      <c r="E127" s="347">
        <f>SUM(E128:E133)</f>
        <v>29773</v>
      </c>
      <c r="F127" s="347">
        <f>SUM(F128:F133)</f>
        <v>29773</v>
      </c>
      <c r="G127" s="347"/>
    </row>
    <row r="128" spans="1:7" ht="12.75">
      <c r="A128" s="335"/>
      <c r="B128" s="343"/>
      <c r="C128" s="239" t="s">
        <v>78</v>
      </c>
      <c r="D128" s="256">
        <v>4110</v>
      </c>
      <c r="E128" s="265">
        <v>1870</v>
      </c>
      <c r="F128" s="265">
        <f aca="true" t="shared" si="2" ref="F128:F133">E128</f>
        <v>1870</v>
      </c>
      <c r="G128" s="265"/>
    </row>
    <row r="129" spans="1:7" ht="12.75">
      <c r="A129" s="335"/>
      <c r="B129" s="343"/>
      <c r="C129" s="239" t="s">
        <v>79</v>
      </c>
      <c r="D129" s="256">
        <v>4120</v>
      </c>
      <c r="E129" s="265">
        <v>250</v>
      </c>
      <c r="F129" s="265">
        <f t="shared" si="2"/>
        <v>250</v>
      </c>
      <c r="G129" s="265"/>
    </row>
    <row r="130" spans="1:7" ht="12.75">
      <c r="A130" s="335"/>
      <c r="B130" s="343"/>
      <c r="C130" s="239" t="s">
        <v>83</v>
      </c>
      <c r="D130" s="256">
        <v>4170</v>
      </c>
      <c r="E130" s="265">
        <v>13910</v>
      </c>
      <c r="F130" s="265">
        <f t="shared" si="2"/>
        <v>13910</v>
      </c>
      <c r="G130" s="265"/>
    </row>
    <row r="131" spans="1:7" ht="12.75">
      <c r="A131" s="335"/>
      <c r="B131" s="343"/>
      <c r="C131" s="239" t="s">
        <v>84</v>
      </c>
      <c r="D131" s="256">
        <v>4210</v>
      </c>
      <c r="E131" s="265">
        <v>7593</v>
      </c>
      <c r="F131" s="265">
        <f t="shared" si="2"/>
        <v>7593</v>
      </c>
      <c r="G131" s="265"/>
    </row>
    <row r="132" spans="1:7" ht="12.75">
      <c r="A132" s="335"/>
      <c r="B132" s="343"/>
      <c r="C132" s="275" t="s">
        <v>98</v>
      </c>
      <c r="D132" s="256">
        <v>4260</v>
      </c>
      <c r="E132" s="265">
        <v>300</v>
      </c>
      <c r="F132" s="265">
        <f t="shared" si="2"/>
        <v>300</v>
      </c>
      <c r="G132" s="265"/>
    </row>
    <row r="133" spans="1:7" ht="12.75">
      <c r="A133" s="335"/>
      <c r="B133" s="343"/>
      <c r="C133" s="239" t="s">
        <v>73</v>
      </c>
      <c r="D133" s="256">
        <v>4300</v>
      </c>
      <c r="E133" s="265">
        <v>5850</v>
      </c>
      <c r="F133" s="265">
        <f t="shared" si="2"/>
        <v>5850</v>
      </c>
      <c r="G133" s="265"/>
    </row>
    <row r="134" spans="1:7" ht="12.75">
      <c r="A134" s="335"/>
      <c r="B134" s="345" t="s">
        <v>139</v>
      </c>
      <c r="C134" s="346" t="s">
        <v>29</v>
      </c>
      <c r="D134" s="315"/>
      <c r="E134" s="347">
        <f>SUM(E135:E141)</f>
        <v>86623</v>
      </c>
      <c r="F134" s="347">
        <f>SUM(F135:F141)</f>
        <v>86623</v>
      </c>
      <c r="G134" s="347"/>
    </row>
    <row r="135" spans="1:7" ht="12.75">
      <c r="A135" s="335"/>
      <c r="B135" s="343"/>
      <c r="C135" s="275" t="s">
        <v>87</v>
      </c>
      <c r="D135" s="256">
        <v>3030</v>
      </c>
      <c r="E135" s="265">
        <v>50490</v>
      </c>
      <c r="F135" s="265">
        <f>E135</f>
        <v>50490</v>
      </c>
      <c r="G135" s="265"/>
    </row>
    <row r="136" spans="1:7" ht="12.75">
      <c r="A136" s="335"/>
      <c r="B136" s="343"/>
      <c r="C136" s="239" t="s">
        <v>78</v>
      </c>
      <c r="D136" s="256">
        <v>4110</v>
      </c>
      <c r="E136" s="265">
        <v>1773</v>
      </c>
      <c r="F136" s="265">
        <v>1773</v>
      </c>
      <c r="G136" s="265"/>
    </row>
    <row r="137" spans="1:7" ht="12.75">
      <c r="A137" s="335"/>
      <c r="B137" s="343"/>
      <c r="C137" s="239" t="s">
        <v>79</v>
      </c>
      <c r="D137" s="256">
        <v>4120</v>
      </c>
      <c r="E137" s="265">
        <v>252</v>
      </c>
      <c r="F137" s="265">
        <f>E137</f>
        <v>252</v>
      </c>
      <c r="G137" s="265"/>
    </row>
    <row r="138" spans="1:7" ht="12.75">
      <c r="A138" s="335"/>
      <c r="B138" s="343"/>
      <c r="C138" s="239" t="s">
        <v>83</v>
      </c>
      <c r="D138" s="256">
        <v>4170</v>
      </c>
      <c r="E138" s="265">
        <v>14667</v>
      </c>
      <c r="F138" s="265">
        <f>E138</f>
        <v>14667</v>
      </c>
      <c r="G138" s="265"/>
    </row>
    <row r="139" spans="1:7" ht="12.75">
      <c r="A139" s="335"/>
      <c r="B139" s="343"/>
      <c r="C139" s="239" t="s">
        <v>84</v>
      </c>
      <c r="D139" s="256">
        <v>4210</v>
      </c>
      <c r="E139" s="265">
        <v>12431</v>
      </c>
      <c r="F139" s="265">
        <f>E139</f>
        <v>12431</v>
      </c>
      <c r="G139" s="265"/>
    </row>
    <row r="140" spans="1:7" ht="12.75">
      <c r="A140" s="335"/>
      <c r="B140" s="343"/>
      <c r="C140" s="275" t="s">
        <v>98</v>
      </c>
      <c r="D140" s="256">
        <v>4260</v>
      </c>
      <c r="E140" s="265">
        <v>200</v>
      </c>
      <c r="F140" s="265">
        <f>E140</f>
        <v>200</v>
      </c>
      <c r="G140" s="265"/>
    </row>
    <row r="141" spans="1:7" ht="13.5" thickBot="1">
      <c r="A141" s="335"/>
      <c r="B141" s="344"/>
      <c r="C141" s="239" t="s">
        <v>73</v>
      </c>
      <c r="D141" s="338">
        <v>4300</v>
      </c>
      <c r="E141" s="333">
        <v>6810</v>
      </c>
      <c r="F141" s="265">
        <f>E141</f>
        <v>6810</v>
      </c>
      <c r="G141" s="333"/>
    </row>
    <row r="142" spans="1:7" ht="24.75" thickBot="1">
      <c r="A142" s="244">
        <v>754</v>
      </c>
      <c r="B142" s="245"/>
      <c r="C142" s="246" t="s">
        <v>31</v>
      </c>
      <c r="D142" s="247"/>
      <c r="E142" s="231">
        <f>IF(SUM(E143)&gt;0,SUM(E143),"")</f>
        <v>3893328</v>
      </c>
      <c r="F142" s="231">
        <f>IF(SUM(F143)&gt;0,SUM(F143),"")</f>
      </c>
      <c r="G142" s="231">
        <f>IF(SUM(G143)&gt;0,SUM(G143),"")</f>
        <v>4083052</v>
      </c>
    </row>
    <row r="143" spans="1:7" ht="24">
      <c r="A143" s="274"/>
      <c r="B143" s="249">
        <v>75411</v>
      </c>
      <c r="C143" s="250" t="s">
        <v>32</v>
      </c>
      <c r="D143" s="251"/>
      <c r="E143" s="273">
        <f>IF(SUM(E144:E171)&gt;0,SUM(E144:E171),"")</f>
        <v>3893328</v>
      </c>
      <c r="F143" s="252">
        <f>IF(SUM(F144:F171)&gt;0,SUM(F144:F171),"")</f>
      </c>
      <c r="G143" s="273">
        <f>SUM(G144:G172)</f>
        <v>4083052</v>
      </c>
    </row>
    <row r="144" spans="1:7" ht="12.75">
      <c r="A144" s="259"/>
      <c r="B144" s="260"/>
      <c r="C144" s="275" t="s">
        <v>87</v>
      </c>
      <c r="D144" s="256">
        <v>3030</v>
      </c>
      <c r="E144" s="276">
        <v>4120</v>
      </c>
      <c r="F144" s="271"/>
      <c r="G144" s="265">
        <f>E144</f>
        <v>4120</v>
      </c>
    </row>
    <row r="145" spans="1:7" ht="36">
      <c r="A145" s="259"/>
      <c r="B145" s="260"/>
      <c r="C145" s="239" t="s">
        <v>88</v>
      </c>
      <c r="D145" s="256">
        <v>3070</v>
      </c>
      <c r="E145" s="276">
        <v>253589</v>
      </c>
      <c r="F145" s="271"/>
      <c r="G145" s="265">
        <f aca="true" t="shared" si="3" ref="G145:G172">E145</f>
        <v>253589</v>
      </c>
    </row>
    <row r="146" spans="1:7" ht="12.75">
      <c r="A146" s="259"/>
      <c r="B146" s="260"/>
      <c r="C146" s="275" t="s">
        <v>75</v>
      </c>
      <c r="D146" s="256">
        <v>4010</v>
      </c>
      <c r="E146" s="276">
        <v>14574</v>
      </c>
      <c r="F146" s="271"/>
      <c r="G146" s="265">
        <f t="shared" si="3"/>
        <v>14574</v>
      </c>
    </row>
    <row r="147" spans="1:7" ht="24">
      <c r="A147" s="259"/>
      <c r="B147" s="260"/>
      <c r="C147" s="239" t="s">
        <v>89</v>
      </c>
      <c r="D147" s="256">
        <v>4020</v>
      </c>
      <c r="E147" s="276">
        <v>101336</v>
      </c>
      <c r="F147" s="271"/>
      <c r="G147" s="265">
        <f t="shared" si="3"/>
        <v>101336</v>
      </c>
    </row>
    <row r="148" spans="1:7" ht="12.75">
      <c r="A148" s="259"/>
      <c r="B148" s="260"/>
      <c r="C148" s="275" t="s">
        <v>77</v>
      </c>
      <c r="D148" s="256">
        <v>4040</v>
      </c>
      <c r="E148" s="276">
        <v>9422</v>
      </c>
      <c r="F148" s="271"/>
      <c r="G148" s="265">
        <f t="shared" si="3"/>
        <v>9422</v>
      </c>
    </row>
    <row r="149" spans="1:7" ht="24">
      <c r="A149" s="259"/>
      <c r="B149" s="260"/>
      <c r="C149" s="239" t="s">
        <v>90</v>
      </c>
      <c r="D149" s="256">
        <v>4050</v>
      </c>
      <c r="E149" s="276">
        <v>2400000</v>
      </c>
      <c r="F149" s="271"/>
      <c r="G149" s="265">
        <f t="shared" si="3"/>
        <v>2400000</v>
      </c>
    </row>
    <row r="150" spans="1:7" ht="36">
      <c r="A150" s="259"/>
      <c r="B150" s="260"/>
      <c r="C150" s="239" t="s">
        <v>91</v>
      </c>
      <c r="D150" s="256">
        <v>4060</v>
      </c>
      <c r="E150" s="276">
        <v>57618</v>
      </c>
      <c r="F150" s="271"/>
      <c r="G150" s="265">
        <f t="shared" si="3"/>
        <v>57618</v>
      </c>
    </row>
    <row r="151" spans="1:7" ht="36">
      <c r="A151" s="259"/>
      <c r="B151" s="260"/>
      <c r="C151" s="239" t="s">
        <v>92</v>
      </c>
      <c r="D151" s="256">
        <v>4070</v>
      </c>
      <c r="E151" s="276">
        <v>199187</v>
      </c>
      <c r="F151" s="271"/>
      <c r="G151" s="265">
        <f t="shared" si="3"/>
        <v>199187</v>
      </c>
    </row>
    <row r="152" spans="1:7" ht="48">
      <c r="A152" s="259"/>
      <c r="B152" s="260"/>
      <c r="C152" s="239" t="s">
        <v>93</v>
      </c>
      <c r="D152" s="256">
        <v>4080</v>
      </c>
      <c r="E152" s="276">
        <v>36040</v>
      </c>
      <c r="F152" s="271"/>
      <c r="G152" s="265">
        <f t="shared" si="3"/>
        <v>36040</v>
      </c>
    </row>
    <row r="153" spans="1:7" ht="12.75">
      <c r="A153" s="259"/>
      <c r="B153" s="260"/>
      <c r="C153" s="275" t="s">
        <v>78</v>
      </c>
      <c r="D153" s="256">
        <v>4110</v>
      </c>
      <c r="E153" s="276">
        <v>30740</v>
      </c>
      <c r="F153" s="271"/>
      <c r="G153" s="265">
        <f t="shared" si="3"/>
        <v>30740</v>
      </c>
    </row>
    <row r="154" spans="1:7" ht="12.75">
      <c r="A154" s="259"/>
      <c r="B154" s="260"/>
      <c r="C154" s="275" t="s">
        <v>79</v>
      </c>
      <c r="D154" s="256">
        <v>4120</v>
      </c>
      <c r="E154" s="276">
        <v>3165</v>
      </c>
      <c r="F154" s="271"/>
      <c r="G154" s="265">
        <f t="shared" si="3"/>
        <v>3165</v>
      </c>
    </row>
    <row r="155" spans="1:7" ht="12.75">
      <c r="A155" s="259"/>
      <c r="B155" s="260"/>
      <c r="C155" s="275" t="s">
        <v>83</v>
      </c>
      <c r="D155" s="256">
        <v>4170</v>
      </c>
      <c r="E155" s="276">
        <v>8550</v>
      </c>
      <c r="F155" s="271"/>
      <c r="G155" s="265">
        <f t="shared" si="3"/>
        <v>8550</v>
      </c>
    </row>
    <row r="156" spans="1:7" ht="36">
      <c r="A156" s="259"/>
      <c r="B156" s="260"/>
      <c r="C156" s="239" t="s">
        <v>94</v>
      </c>
      <c r="D156" s="256">
        <v>4180</v>
      </c>
      <c r="E156" s="276">
        <v>181808</v>
      </c>
      <c r="F156" s="271"/>
      <c r="G156" s="265">
        <f t="shared" si="3"/>
        <v>181808</v>
      </c>
    </row>
    <row r="157" spans="1:7" ht="12.75">
      <c r="A157" s="259"/>
      <c r="B157" s="260"/>
      <c r="C157" s="275" t="s">
        <v>84</v>
      </c>
      <c r="D157" s="256">
        <v>4210</v>
      </c>
      <c r="E157" s="276">
        <v>234371</v>
      </c>
      <c r="F157" s="271"/>
      <c r="G157" s="265">
        <f t="shared" si="3"/>
        <v>234371</v>
      </c>
    </row>
    <row r="158" spans="1:7" ht="12.75">
      <c r="A158" s="259"/>
      <c r="B158" s="260"/>
      <c r="C158" s="275" t="s">
        <v>95</v>
      </c>
      <c r="D158" s="256">
        <v>4220</v>
      </c>
      <c r="E158" s="276">
        <v>1000</v>
      </c>
      <c r="F158" s="271"/>
      <c r="G158" s="265">
        <f t="shared" si="3"/>
        <v>1000</v>
      </c>
    </row>
    <row r="159" spans="1:7" ht="12.75">
      <c r="A159" s="259"/>
      <c r="B159" s="260"/>
      <c r="C159" s="275" t="s">
        <v>96</v>
      </c>
      <c r="D159" s="256">
        <v>4230</v>
      </c>
      <c r="E159" s="276">
        <v>1000</v>
      </c>
      <c r="F159" s="271"/>
      <c r="G159" s="265">
        <f t="shared" si="3"/>
        <v>1000</v>
      </c>
    </row>
    <row r="160" spans="1:7" ht="12.75">
      <c r="A160" s="259"/>
      <c r="B160" s="260"/>
      <c r="C160" s="275" t="s">
        <v>97</v>
      </c>
      <c r="D160" s="256">
        <v>4250</v>
      </c>
      <c r="E160" s="276">
        <v>3500</v>
      </c>
      <c r="F160" s="271"/>
      <c r="G160" s="265">
        <f t="shared" si="3"/>
        <v>3500</v>
      </c>
    </row>
    <row r="161" spans="1:7" ht="12.75">
      <c r="A161" s="259"/>
      <c r="B161" s="260"/>
      <c r="C161" s="275" t="s">
        <v>98</v>
      </c>
      <c r="D161" s="256">
        <v>4260</v>
      </c>
      <c r="E161" s="276">
        <v>99124</v>
      </c>
      <c r="F161" s="271"/>
      <c r="G161" s="265">
        <f t="shared" si="3"/>
        <v>99124</v>
      </c>
    </row>
    <row r="162" spans="1:7" ht="12.75">
      <c r="A162" s="259"/>
      <c r="B162" s="260"/>
      <c r="C162" s="275" t="s">
        <v>99</v>
      </c>
      <c r="D162" s="256">
        <v>4270</v>
      </c>
      <c r="E162" s="276">
        <v>51987</v>
      </c>
      <c r="F162" s="271"/>
      <c r="G162" s="265">
        <f t="shared" si="3"/>
        <v>51987</v>
      </c>
    </row>
    <row r="163" spans="1:7" ht="12.75">
      <c r="A163" s="259"/>
      <c r="B163" s="260"/>
      <c r="C163" s="275" t="s">
        <v>100</v>
      </c>
      <c r="D163" s="256">
        <v>4280</v>
      </c>
      <c r="E163" s="276">
        <v>10000</v>
      </c>
      <c r="F163" s="271"/>
      <c r="G163" s="265">
        <f t="shared" si="3"/>
        <v>10000</v>
      </c>
    </row>
    <row r="164" spans="1:7" ht="12.75">
      <c r="A164" s="259"/>
      <c r="B164" s="260"/>
      <c r="C164" s="275" t="s">
        <v>73</v>
      </c>
      <c r="D164" s="256">
        <v>4300</v>
      </c>
      <c r="E164" s="276">
        <v>69896</v>
      </c>
      <c r="F164" s="271"/>
      <c r="G164" s="265">
        <f t="shared" si="3"/>
        <v>69896</v>
      </c>
    </row>
    <row r="165" spans="1:7" ht="12.75">
      <c r="A165" s="259"/>
      <c r="B165" s="260"/>
      <c r="C165" s="275" t="s">
        <v>81</v>
      </c>
      <c r="D165" s="256">
        <v>4410</v>
      </c>
      <c r="E165" s="276">
        <v>5000</v>
      </c>
      <c r="F165" s="271"/>
      <c r="G165" s="265">
        <f t="shared" si="3"/>
        <v>5000</v>
      </c>
    </row>
    <row r="166" spans="1:7" ht="12.75">
      <c r="A166" s="259"/>
      <c r="B166" s="260"/>
      <c r="C166" s="275" t="s">
        <v>101</v>
      </c>
      <c r="D166" s="256">
        <v>4430</v>
      </c>
      <c r="E166" s="276">
        <v>27039</v>
      </c>
      <c r="F166" s="271"/>
      <c r="G166" s="265">
        <f t="shared" si="3"/>
        <v>27039</v>
      </c>
    </row>
    <row r="167" spans="1:7" ht="12.75">
      <c r="A167" s="259"/>
      <c r="B167" s="260"/>
      <c r="C167" s="275" t="s">
        <v>102</v>
      </c>
      <c r="D167" s="256">
        <v>4440</v>
      </c>
      <c r="E167" s="276">
        <v>3220</v>
      </c>
      <c r="F167" s="271"/>
      <c r="G167" s="265">
        <f t="shared" si="3"/>
        <v>3220</v>
      </c>
    </row>
    <row r="168" spans="1:7" ht="24">
      <c r="A168" s="259"/>
      <c r="B168" s="260"/>
      <c r="C168" s="277" t="s">
        <v>103</v>
      </c>
      <c r="D168" s="278">
        <v>4500</v>
      </c>
      <c r="E168" s="276">
        <v>25400</v>
      </c>
      <c r="F168" s="279"/>
      <c r="G168" s="265">
        <f t="shared" si="3"/>
        <v>25400</v>
      </c>
    </row>
    <row r="169" spans="1:7" ht="12.75">
      <c r="A169" s="259"/>
      <c r="B169" s="260"/>
      <c r="C169" s="277" t="s">
        <v>104</v>
      </c>
      <c r="D169" s="278">
        <v>4510</v>
      </c>
      <c r="E169" s="276">
        <v>700</v>
      </c>
      <c r="F169" s="279"/>
      <c r="G169" s="265">
        <f t="shared" si="3"/>
        <v>700</v>
      </c>
    </row>
    <row r="170" spans="1:7" ht="24">
      <c r="A170" s="259"/>
      <c r="B170" s="280"/>
      <c r="C170" s="239" t="s">
        <v>105</v>
      </c>
      <c r="D170" s="256">
        <v>4520</v>
      </c>
      <c r="E170" s="276">
        <v>666</v>
      </c>
      <c r="F170" s="271"/>
      <c r="G170" s="265">
        <f t="shared" si="3"/>
        <v>666</v>
      </c>
    </row>
    <row r="171" spans="1:7" ht="24">
      <c r="A171" s="259"/>
      <c r="B171" s="281"/>
      <c r="C171" s="282" t="s">
        <v>106</v>
      </c>
      <c r="D171" s="283">
        <v>6060</v>
      </c>
      <c r="E171" s="276">
        <v>60276</v>
      </c>
      <c r="F171" s="284"/>
      <c r="G171" s="265">
        <f t="shared" si="3"/>
        <v>60276</v>
      </c>
    </row>
    <row r="172" spans="1:7" ht="24.75" thickBot="1">
      <c r="A172" s="259"/>
      <c r="B172" s="281"/>
      <c r="C172" s="330" t="s">
        <v>136</v>
      </c>
      <c r="D172" s="262">
        <v>6050</v>
      </c>
      <c r="E172" s="276">
        <v>189724</v>
      </c>
      <c r="F172" s="323"/>
      <c r="G172" s="265">
        <f t="shared" si="3"/>
        <v>189724</v>
      </c>
    </row>
    <row r="173" spans="1:7" ht="13.5" thickBot="1">
      <c r="A173" s="285">
        <v>851</v>
      </c>
      <c r="B173" s="245"/>
      <c r="C173" s="286" t="s">
        <v>33</v>
      </c>
      <c r="D173" s="247"/>
      <c r="E173" s="231">
        <f>IF(SUM(E174)&gt;0,SUM(E174),"")</f>
        <v>35000</v>
      </c>
      <c r="F173" s="231">
        <f>IF(SUM(F174)&gt;0,SUM(F174),"")</f>
        <v>4000</v>
      </c>
      <c r="G173" s="231">
        <f>IF(SUM(G174)&gt;0,SUM(G174),"")</f>
        <v>31000</v>
      </c>
    </row>
    <row r="174" spans="1:7" ht="48">
      <c r="A174" s="259"/>
      <c r="B174" s="287">
        <v>85156</v>
      </c>
      <c r="C174" s="267" t="s">
        <v>107</v>
      </c>
      <c r="D174" s="288"/>
      <c r="E174" s="289">
        <f>IF(SUM(E175:E175)&gt;0,SUM(E175:E175),"")</f>
        <v>35000</v>
      </c>
      <c r="F174" s="290">
        <f>IF(SUM(F175:F175)&gt;0,SUM(F175:F175),"")</f>
        <v>4000</v>
      </c>
      <c r="G174" s="289">
        <f>IF(SUM(G175:G175)&gt;0,SUM(G175:G175),"")</f>
        <v>31000</v>
      </c>
    </row>
    <row r="175" spans="1:7" ht="12.75">
      <c r="A175" s="291"/>
      <c r="B175" s="260"/>
      <c r="C175" s="275" t="s">
        <v>108</v>
      </c>
      <c r="D175" s="278">
        <v>4130</v>
      </c>
      <c r="E175" s="292">
        <f>IF(SUM(E176:E178)&gt;0,SUM(E176:E178),"")</f>
        <v>35000</v>
      </c>
      <c r="F175" s="293">
        <f>IF(SUM(F176:F178)&gt;0,SUM(F176:F178),"")</f>
        <v>4000</v>
      </c>
      <c r="G175" s="292">
        <f>IF(SUM(G176:G178)&gt;0,SUM(G176:G178),"")</f>
        <v>31000</v>
      </c>
    </row>
    <row r="176" spans="1:7" ht="12.75">
      <c r="A176" s="259"/>
      <c r="B176" s="260"/>
      <c r="C176" s="294"/>
      <c r="D176" s="262"/>
      <c r="E176" s="276"/>
      <c r="F176" s="265"/>
      <c r="G176" s="295"/>
    </row>
    <row r="177" spans="1:7" ht="24">
      <c r="A177" s="259"/>
      <c r="B177" s="260"/>
      <c r="C177" s="261" t="s">
        <v>109</v>
      </c>
      <c r="D177" s="262"/>
      <c r="E177" s="276">
        <v>30000</v>
      </c>
      <c r="F177" s="271"/>
      <c r="G177" s="265">
        <f>E177</f>
        <v>30000</v>
      </c>
    </row>
    <row r="178" spans="1:7" ht="24.75" thickBot="1">
      <c r="A178" s="259"/>
      <c r="B178" s="296"/>
      <c r="C178" s="297" t="s">
        <v>110</v>
      </c>
      <c r="D178" s="283"/>
      <c r="E178" s="298">
        <v>5000</v>
      </c>
      <c r="F178" s="284">
        <v>4000</v>
      </c>
      <c r="G178" s="298">
        <v>1000</v>
      </c>
    </row>
    <row r="179" spans="1:7" ht="13.5" thickBot="1">
      <c r="A179" s="244">
        <v>852</v>
      </c>
      <c r="B179" s="245"/>
      <c r="C179" s="286" t="s">
        <v>111</v>
      </c>
      <c r="D179" s="247"/>
      <c r="E179" s="231">
        <f>IF(SUM(E180,E195,E206,E208,E210,E220)&gt;0,SUM(E180,E195,E206,E208,E210,E220),"")</f>
        <v>11866200</v>
      </c>
      <c r="F179" s="231">
        <f>IF(SUM(F180,F195,F206,F208,F210,F220)&gt;0,SUM(F180,F195,F206,F208,F210,F220),"")</f>
        <v>11693750</v>
      </c>
      <c r="G179" s="231">
        <f>IF(SUM(G180,G195,G206,G208,G210,G220)&gt;0,SUM(G180,G195,G206,G208,G210,G220),"")</f>
        <v>172450</v>
      </c>
    </row>
    <row r="180" spans="1:7" ht="24">
      <c r="A180" s="259"/>
      <c r="B180" s="249" t="s">
        <v>112</v>
      </c>
      <c r="C180" s="250" t="s">
        <v>113</v>
      </c>
      <c r="D180" s="251"/>
      <c r="E180" s="273">
        <f>IF(SUM(E181:E194)&gt;0,SUM(E181:E194),"")</f>
        <v>257250</v>
      </c>
      <c r="F180" s="252">
        <f>IF(SUM(F181:F194)&gt;0,SUM(F181:F194),"")</f>
        <v>257250</v>
      </c>
      <c r="G180" s="273">
        <f>IF(SUM(G181:G194)&gt;0,SUM(G181:G194),"")</f>
      </c>
    </row>
    <row r="181" spans="1:7" ht="12.75">
      <c r="A181" s="259"/>
      <c r="B181" s="260"/>
      <c r="C181" s="275" t="s">
        <v>75</v>
      </c>
      <c r="D181" s="256">
        <v>4010</v>
      </c>
      <c r="E181" s="276">
        <v>140456</v>
      </c>
      <c r="F181" s="265">
        <f>E181</f>
        <v>140456</v>
      </c>
      <c r="G181" s="276"/>
    </row>
    <row r="182" spans="1:7" ht="12.75">
      <c r="A182" s="259"/>
      <c r="B182" s="260"/>
      <c r="C182" s="275" t="s">
        <v>114</v>
      </c>
      <c r="D182" s="256">
        <v>4040</v>
      </c>
      <c r="E182" s="276">
        <v>10104</v>
      </c>
      <c r="F182" s="265">
        <f aca="true" t="shared" si="4" ref="F182:F194">E182</f>
        <v>10104</v>
      </c>
      <c r="G182" s="276"/>
    </row>
    <row r="183" spans="1:7" ht="12.75">
      <c r="A183" s="259"/>
      <c r="B183" s="260"/>
      <c r="C183" s="275" t="s">
        <v>78</v>
      </c>
      <c r="D183" s="256">
        <v>4110</v>
      </c>
      <c r="E183" s="276">
        <v>26817</v>
      </c>
      <c r="F183" s="265">
        <f t="shared" si="4"/>
        <v>26817</v>
      </c>
      <c r="G183" s="276"/>
    </row>
    <row r="184" spans="1:7" ht="12.75">
      <c r="A184" s="259"/>
      <c r="B184" s="260"/>
      <c r="C184" s="275" t="s">
        <v>79</v>
      </c>
      <c r="D184" s="256">
        <v>4120</v>
      </c>
      <c r="E184" s="276">
        <v>3706</v>
      </c>
      <c r="F184" s="265">
        <f t="shared" si="4"/>
        <v>3706</v>
      </c>
      <c r="G184" s="276"/>
    </row>
    <row r="185" spans="1:7" ht="12.75">
      <c r="A185" s="259"/>
      <c r="B185" s="260"/>
      <c r="C185" s="275" t="s">
        <v>80</v>
      </c>
      <c r="D185" s="256">
        <v>4210</v>
      </c>
      <c r="E185" s="276">
        <v>14575</v>
      </c>
      <c r="F185" s="265">
        <f t="shared" si="4"/>
        <v>14575</v>
      </c>
      <c r="G185" s="276"/>
    </row>
    <row r="186" spans="1:7" ht="12.75">
      <c r="A186" s="259"/>
      <c r="B186" s="260"/>
      <c r="C186" s="275" t="s">
        <v>115</v>
      </c>
      <c r="D186" s="256">
        <v>4260</v>
      </c>
      <c r="E186" s="276">
        <v>2393</v>
      </c>
      <c r="F186" s="265">
        <f t="shared" si="4"/>
        <v>2393</v>
      </c>
      <c r="G186" s="276"/>
    </row>
    <row r="187" spans="1:7" ht="12.75">
      <c r="A187" s="259"/>
      <c r="B187" s="260"/>
      <c r="C187" s="275" t="s">
        <v>99</v>
      </c>
      <c r="D187" s="256">
        <v>4270</v>
      </c>
      <c r="E187" s="276">
        <v>20000</v>
      </c>
      <c r="F187" s="265">
        <f t="shared" si="4"/>
        <v>20000</v>
      </c>
      <c r="G187" s="276"/>
    </row>
    <row r="188" spans="1:7" ht="12.75">
      <c r="A188" s="259"/>
      <c r="B188" s="260"/>
      <c r="C188" s="275" t="s">
        <v>100</v>
      </c>
      <c r="D188" s="256">
        <v>4280</v>
      </c>
      <c r="E188" s="276">
        <v>252</v>
      </c>
      <c r="F188" s="265">
        <f t="shared" si="4"/>
        <v>252</v>
      </c>
      <c r="G188" s="276"/>
    </row>
    <row r="189" spans="1:7" ht="12.75">
      <c r="A189" s="259"/>
      <c r="B189" s="260"/>
      <c r="C189" s="275" t="s">
        <v>73</v>
      </c>
      <c r="D189" s="256">
        <v>4300</v>
      </c>
      <c r="E189" s="276">
        <v>24526</v>
      </c>
      <c r="F189" s="265">
        <f t="shared" si="4"/>
        <v>24526</v>
      </c>
      <c r="G189" s="276"/>
    </row>
    <row r="190" spans="1:7" ht="12.75">
      <c r="A190" s="259"/>
      <c r="B190" s="260"/>
      <c r="C190" s="275" t="s">
        <v>81</v>
      </c>
      <c r="D190" s="256">
        <v>4410</v>
      </c>
      <c r="E190" s="276">
        <v>300</v>
      </c>
      <c r="F190" s="265">
        <f t="shared" si="4"/>
        <v>300</v>
      </c>
      <c r="G190" s="276"/>
    </row>
    <row r="191" spans="1:7" ht="12.75">
      <c r="A191" s="259"/>
      <c r="B191" s="260"/>
      <c r="C191" s="275" t="s">
        <v>101</v>
      </c>
      <c r="D191" s="256">
        <v>4430</v>
      </c>
      <c r="E191" s="276">
        <v>29</v>
      </c>
      <c r="F191" s="265">
        <f t="shared" si="4"/>
        <v>29</v>
      </c>
      <c r="G191" s="276"/>
    </row>
    <row r="192" spans="1:7" ht="12.75">
      <c r="A192" s="259"/>
      <c r="B192" s="260"/>
      <c r="C192" s="275" t="s">
        <v>82</v>
      </c>
      <c r="D192" s="256">
        <v>4440</v>
      </c>
      <c r="E192" s="276">
        <v>4882</v>
      </c>
      <c r="F192" s="265">
        <f t="shared" si="4"/>
        <v>4882</v>
      </c>
      <c r="G192" s="276"/>
    </row>
    <row r="193" spans="1:7" ht="12.75">
      <c r="A193" s="259"/>
      <c r="B193" s="260"/>
      <c r="C193" s="275" t="s">
        <v>116</v>
      </c>
      <c r="D193" s="256">
        <v>4480</v>
      </c>
      <c r="E193" s="276">
        <v>1210</v>
      </c>
      <c r="F193" s="265">
        <f t="shared" si="4"/>
        <v>1210</v>
      </c>
      <c r="G193" s="276"/>
    </row>
    <row r="194" spans="1:7" ht="16.5" customHeight="1">
      <c r="A194" s="259"/>
      <c r="B194" s="296"/>
      <c r="C194" s="275" t="s">
        <v>106</v>
      </c>
      <c r="D194" s="256">
        <v>6060</v>
      </c>
      <c r="E194" s="276">
        <v>8000</v>
      </c>
      <c r="F194" s="265">
        <f t="shared" si="4"/>
        <v>8000</v>
      </c>
      <c r="G194" s="276"/>
    </row>
    <row r="195" spans="1:7" ht="48">
      <c r="A195" s="259"/>
      <c r="B195" s="175" t="s">
        <v>52</v>
      </c>
      <c r="C195" s="299" t="s">
        <v>53</v>
      </c>
      <c r="D195" s="300"/>
      <c r="E195" s="273">
        <f>SUM(E196:E205)</f>
        <v>10324500</v>
      </c>
      <c r="F195" s="273">
        <f>SUM(F196:F205)</f>
        <v>10304500</v>
      </c>
      <c r="G195" s="273">
        <f>SUM(G196:G205)</f>
        <v>20000</v>
      </c>
    </row>
    <row r="196" spans="1:7" ht="12.75">
      <c r="A196" s="259"/>
      <c r="B196" s="260"/>
      <c r="C196" s="301" t="s">
        <v>117</v>
      </c>
      <c r="D196" s="283">
        <v>3110</v>
      </c>
      <c r="E196" s="298">
        <f>SUM(F196:G196)</f>
        <v>9893058</v>
      </c>
      <c r="F196" s="298">
        <v>9873058</v>
      </c>
      <c r="G196" s="298">
        <v>20000</v>
      </c>
    </row>
    <row r="197" spans="1:7" ht="12.75">
      <c r="A197" s="259"/>
      <c r="B197" s="260"/>
      <c r="C197" s="301" t="s">
        <v>75</v>
      </c>
      <c r="D197" s="283">
        <v>4010</v>
      </c>
      <c r="E197" s="298">
        <v>179420</v>
      </c>
      <c r="F197" s="265">
        <f aca="true" t="shared" si="5" ref="F197:F219">E197</f>
        <v>179420</v>
      </c>
      <c r="G197" s="298"/>
    </row>
    <row r="198" spans="1:7" ht="12.75">
      <c r="A198" s="259"/>
      <c r="B198" s="260"/>
      <c r="C198" s="275" t="s">
        <v>114</v>
      </c>
      <c r="D198" s="283">
        <v>4040</v>
      </c>
      <c r="E198" s="298">
        <v>8168</v>
      </c>
      <c r="F198" s="265">
        <f t="shared" si="5"/>
        <v>8168</v>
      </c>
      <c r="G198" s="298"/>
    </row>
    <row r="199" spans="1:7" ht="12.75">
      <c r="A199" s="259"/>
      <c r="B199" s="260"/>
      <c r="C199" s="301" t="s">
        <v>78</v>
      </c>
      <c r="D199" s="283">
        <v>4110</v>
      </c>
      <c r="E199" s="298">
        <v>157950</v>
      </c>
      <c r="F199" s="265">
        <f t="shared" si="5"/>
        <v>157950</v>
      </c>
      <c r="G199" s="298"/>
    </row>
    <row r="200" spans="1:7" ht="12.75">
      <c r="A200" s="259"/>
      <c r="B200" s="260"/>
      <c r="C200" s="301" t="s">
        <v>79</v>
      </c>
      <c r="D200" s="283">
        <v>4120</v>
      </c>
      <c r="E200" s="298">
        <v>4100</v>
      </c>
      <c r="F200" s="265">
        <f t="shared" si="5"/>
        <v>4100</v>
      </c>
      <c r="G200" s="298"/>
    </row>
    <row r="201" spans="1:7" ht="12.75">
      <c r="A201" s="259"/>
      <c r="B201" s="260"/>
      <c r="C201" s="275" t="s">
        <v>83</v>
      </c>
      <c r="D201" s="283">
        <v>4170</v>
      </c>
      <c r="E201" s="298">
        <v>6000</v>
      </c>
      <c r="F201" s="265">
        <f t="shared" si="5"/>
        <v>6000</v>
      </c>
      <c r="G201" s="298"/>
    </row>
    <row r="202" spans="1:7" ht="12.75">
      <c r="A202" s="259"/>
      <c r="B202" s="260"/>
      <c r="C202" s="275" t="s">
        <v>80</v>
      </c>
      <c r="D202" s="283">
        <v>4210</v>
      </c>
      <c r="E202" s="298">
        <v>27638</v>
      </c>
      <c r="F202" s="265">
        <f t="shared" si="5"/>
        <v>27638</v>
      </c>
      <c r="G202" s="298"/>
    </row>
    <row r="203" spans="1:7" ht="12.75">
      <c r="A203" s="259"/>
      <c r="B203" s="260"/>
      <c r="C203" s="275" t="s">
        <v>73</v>
      </c>
      <c r="D203" s="283">
        <v>4300</v>
      </c>
      <c r="E203" s="298">
        <v>38000</v>
      </c>
      <c r="F203" s="265">
        <f t="shared" si="5"/>
        <v>38000</v>
      </c>
      <c r="G203" s="298"/>
    </row>
    <row r="204" spans="1:7" ht="12.75">
      <c r="A204" s="259"/>
      <c r="B204" s="296"/>
      <c r="C204" s="275" t="s">
        <v>82</v>
      </c>
      <c r="D204" s="283">
        <v>4440</v>
      </c>
      <c r="E204" s="298">
        <v>3666</v>
      </c>
      <c r="F204" s="284">
        <f t="shared" si="5"/>
        <v>3666</v>
      </c>
      <c r="G204" s="298"/>
    </row>
    <row r="205" spans="1:7" ht="24">
      <c r="A205" s="259"/>
      <c r="B205" s="296"/>
      <c r="C205" s="282" t="s">
        <v>106</v>
      </c>
      <c r="D205" s="283">
        <v>6060</v>
      </c>
      <c r="E205" s="298">
        <v>6500</v>
      </c>
      <c r="F205" s="284">
        <f t="shared" si="5"/>
        <v>6500</v>
      </c>
      <c r="G205" s="298"/>
    </row>
    <row r="206" spans="1:7" ht="48">
      <c r="A206" s="259"/>
      <c r="B206" s="302" t="s">
        <v>118</v>
      </c>
      <c r="C206" s="267" t="s">
        <v>119</v>
      </c>
      <c r="D206" s="288"/>
      <c r="E206" s="289">
        <f>IF(SUM(E207:E207)&gt;0,SUM(E207:E207),"")</f>
        <v>115000</v>
      </c>
      <c r="F206" s="290">
        <f>IF(SUM(F207:F207)&gt;0,SUM(F207:F207),"")</f>
        <v>115000</v>
      </c>
      <c r="G206" s="289">
        <f>IF(SUM(G207:G207)&gt;0,SUM(G207:G207),"")</f>
      </c>
    </row>
    <row r="207" spans="1:7" ht="12.75">
      <c r="A207" s="291"/>
      <c r="B207" s="260"/>
      <c r="C207" s="275" t="s">
        <v>120</v>
      </c>
      <c r="D207" s="256">
        <v>4130</v>
      </c>
      <c r="E207" s="276">
        <v>115000</v>
      </c>
      <c r="F207" s="265">
        <f t="shared" si="5"/>
        <v>115000</v>
      </c>
      <c r="G207" s="276"/>
    </row>
    <row r="208" spans="1:7" ht="24">
      <c r="A208" s="259"/>
      <c r="B208" s="303" t="s">
        <v>121</v>
      </c>
      <c r="C208" s="250" t="s">
        <v>40</v>
      </c>
      <c r="D208" s="304"/>
      <c r="E208" s="305">
        <f>IF(SUM(E209:E209)&gt;0,SUM(E209:E209),"")</f>
        <v>900000</v>
      </c>
      <c r="F208" s="306">
        <f>IF(SUM(F209:F209)&gt;0,SUM(F209:F209),"")</f>
        <v>900000</v>
      </c>
      <c r="G208" s="305">
        <f>IF(SUM(G209:G209)&gt;0,SUM(G209:G209),"")</f>
      </c>
    </row>
    <row r="209" spans="1:7" ht="12.75">
      <c r="A209" s="291"/>
      <c r="B209" s="260"/>
      <c r="C209" s="275" t="s">
        <v>117</v>
      </c>
      <c r="D209" s="256">
        <v>3110</v>
      </c>
      <c r="E209" s="276">
        <v>900000</v>
      </c>
      <c r="F209" s="265">
        <f t="shared" si="5"/>
        <v>900000</v>
      </c>
      <c r="G209" s="276"/>
    </row>
    <row r="210" spans="1:7" ht="24">
      <c r="A210" s="259"/>
      <c r="B210" s="175" t="s">
        <v>122</v>
      </c>
      <c r="C210" s="307" t="s">
        <v>123</v>
      </c>
      <c r="D210" s="308"/>
      <c r="E210" s="269">
        <f>SUM(E211:E219)</f>
        <v>117000</v>
      </c>
      <c r="F210" s="269">
        <f>SUM(F211:F219)</f>
        <v>117000</v>
      </c>
      <c r="G210" s="269">
        <f>IF(SUM(G211:G219)&gt;0,SUM(G211:G219),"")</f>
      </c>
    </row>
    <row r="211" spans="1:7" ht="24">
      <c r="A211" s="259"/>
      <c r="B211" s="309"/>
      <c r="C211" s="310" t="s">
        <v>124</v>
      </c>
      <c r="D211" s="311">
        <v>3020</v>
      </c>
      <c r="E211" s="312">
        <v>837</v>
      </c>
      <c r="F211" s="265">
        <f t="shared" si="5"/>
        <v>837</v>
      </c>
      <c r="G211" s="276"/>
    </row>
    <row r="212" spans="1:7" ht="12.75">
      <c r="A212" s="259"/>
      <c r="B212" s="260"/>
      <c r="C212" s="313" t="s">
        <v>125</v>
      </c>
      <c r="D212" s="256">
        <v>4010</v>
      </c>
      <c r="E212" s="276">
        <v>85044</v>
      </c>
      <c r="F212" s="265">
        <f t="shared" si="5"/>
        <v>85044</v>
      </c>
      <c r="G212" s="276"/>
    </row>
    <row r="213" spans="1:7" ht="12.75">
      <c r="A213" s="259"/>
      <c r="B213" s="260"/>
      <c r="C213" s="313" t="s">
        <v>114</v>
      </c>
      <c r="D213" s="256">
        <v>4040</v>
      </c>
      <c r="E213" s="276">
        <v>5160</v>
      </c>
      <c r="F213" s="265">
        <f t="shared" si="5"/>
        <v>5160</v>
      </c>
      <c r="G213" s="276"/>
    </row>
    <row r="214" spans="1:7" ht="12.75">
      <c r="A214" s="259"/>
      <c r="B214" s="260"/>
      <c r="C214" s="313" t="s">
        <v>126</v>
      </c>
      <c r="D214" s="256">
        <v>4110</v>
      </c>
      <c r="E214" s="276">
        <v>16379</v>
      </c>
      <c r="F214" s="265">
        <f t="shared" si="5"/>
        <v>16379</v>
      </c>
      <c r="G214" s="276"/>
    </row>
    <row r="215" spans="1:7" ht="12.75">
      <c r="A215" s="259"/>
      <c r="B215" s="260"/>
      <c r="C215" s="313" t="s">
        <v>127</v>
      </c>
      <c r="D215" s="256">
        <v>4120</v>
      </c>
      <c r="E215" s="276">
        <v>2150</v>
      </c>
      <c r="F215" s="265">
        <f t="shared" si="5"/>
        <v>2150</v>
      </c>
      <c r="G215" s="276"/>
    </row>
    <row r="216" spans="1:7" ht="12.75">
      <c r="A216" s="259"/>
      <c r="B216" s="260"/>
      <c r="C216" s="313" t="s">
        <v>84</v>
      </c>
      <c r="D216" s="256">
        <v>4210</v>
      </c>
      <c r="E216" s="276">
        <v>2693</v>
      </c>
      <c r="F216" s="265">
        <f t="shared" si="5"/>
        <v>2693</v>
      </c>
      <c r="G216" s="276"/>
    </row>
    <row r="217" spans="1:7" ht="12.75">
      <c r="A217" s="259"/>
      <c r="B217" s="260"/>
      <c r="C217" s="275" t="s">
        <v>100</v>
      </c>
      <c r="D217" s="256">
        <v>4280</v>
      </c>
      <c r="E217" s="276">
        <v>20</v>
      </c>
      <c r="F217" s="265">
        <f t="shared" si="5"/>
        <v>20</v>
      </c>
      <c r="G217" s="276"/>
    </row>
    <row r="218" spans="1:7" ht="12.75">
      <c r="A218" s="259"/>
      <c r="B218" s="260"/>
      <c r="C218" s="313" t="s">
        <v>73</v>
      </c>
      <c r="D218" s="256">
        <v>4300</v>
      </c>
      <c r="E218" s="276">
        <v>526</v>
      </c>
      <c r="F218" s="265">
        <f t="shared" si="5"/>
        <v>526</v>
      </c>
      <c r="G218" s="276"/>
    </row>
    <row r="219" spans="1:7" ht="12.75">
      <c r="A219" s="259"/>
      <c r="B219" s="296"/>
      <c r="C219" s="313" t="s">
        <v>128</v>
      </c>
      <c r="D219" s="256">
        <v>4440</v>
      </c>
      <c r="E219" s="276">
        <v>4191</v>
      </c>
      <c r="F219" s="265">
        <f t="shared" si="5"/>
        <v>4191</v>
      </c>
      <c r="G219" s="276"/>
    </row>
    <row r="220" spans="1:7" ht="12.75">
      <c r="A220" s="259"/>
      <c r="B220" s="175" t="s">
        <v>129</v>
      </c>
      <c r="C220" s="314" t="s">
        <v>45</v>
      </c>
      <c r="D220" s="315"/>
      <c r="E220" s="269">
        <f>IF(SUM(E221:E221)&gt;0,SUM(E221:E221),"")</f>
        <v>152450</v>
      </c>
      <c r="F220" s="270">
        <f>IF(SUM(F221:F221)&gt;0,SUM(F221:F221),"")</f>
      </c>
      <c r="G220" s="269">
        <f>IF(SUM(G221:G221)&gt;0,SUM(G221:G221),"")</f>
        <v>152450</v>
      </c>
    </row>
    <row r="221" spans="1:7" ht="13.5" thickBot="1">
      <c r="A221" s="259"/>
      <c r="B221" s="296"/>
      <c r="C221" s="313" t="s">
        <v>117</v>
      </c>
      <c r="D221" s="256">
        <v>3110</v>
      </c>
      <c r="E221" s="316">
        <v>152450</v>
      </c>
      <c r="F221" s="271"/>
      <c r="G221" s="276">
        <f>E221</f>
        <v>152450</v>
      </c>
    </row>
    <row r="222" spans="1:7" ht="24.75" thickBot="1">
      <c r="A222" s="285">
        <v>853</v>
      </c>
      <c r="B222" s="317"/>
      <c r="C222" s="318" t="s">
        <v>130</v>
      </c>
      <c r="D222" s="319"/>
      <c r="E222" s="231">
        <f>IF(SUM(E223,E232)&gt;0,SUM(E223,E232),"")</f>
        <v>194923</v>
      </c>
      <c r="F222" s="231">
        <f>IF(SUM(F223,F232)&gt;0,SUM(F223,F232),"")</f>
      </c>
      <c r="G222" s="231">
        <f>IF(SUM(G223,G232)&gt;0,SUM(G223,G232),"")</f>
        <v>194923</v>
      </c>
    </row>
    <row r="223" spans="1:7" ht="24">
      <c r="A223" s="320"/>
      <c r="B223" s="321" t="s">
        <v>131</v>
      </c>
      <c r="C223" s="267" t="s">
        <v>48</v>
      </c>
      <c r="D223" s="300"/>
      <c r="E223" s="269">
        <f>IF(SUM(E224:E231)&gt;0,SUM(E224:E231),"")</f>
        <v>139000</v>
      </c>
      <c r="F223" s="270">
        <f>IF(SUM(F224:F231)&gt;0,SUM(F224:F231),"")</f>
      </c>
      <c r="G223" s="269">
        <f>IF(SUM(G224:G231)&gt;0,SUM(G224:G231),"")</f>
        <v>139000</v>
      </c>
    </row>
    <row r="224" spans="1:7" ht="12.75">
      <c r="A224" s="259"/>
      <c r="B224" s="260"/>
      <c r="C224" s="275" t="s">
        <v>75</v>
      </c>
      <c r="D224" s="256">
        <v>4010</v>
      </c>
      <c r="E224" s="276">
        <v>75000</v>
      </c>
      <c r="F224" s="271"/>
      <c r="G224" s="265">
        <f>E224</f>
        <v>75000</v>
      </c>
    </row>
    <row r="225" spans="1:7" ht="12.75">
      <c r="A225" s="259"/>
      <c r="B225" s="260"/>
      <c r="C225" s="275" t="s">
        <v>114</v>
      </c>
      <c r="D225" s="256">
        <v>4040</v>
      </c>
      <c r="E225" s="276">
        <v>7000</v>
      </c>
      <c r="F225" s="271"/>
      <c r="G225" s="265">
        <f aca="true" t="shared" si="6" ref="G225:G234">E225</f>
        <v>7000</v>
      </c>
    </row>
    <row r="226" spans="1:7" ht="12.75">
      <c r="A226" s="259"/>
      <c r="B226" s="260"/>
      <c r="C226" s="275" t="s">
        <v>78</v>
      </c>
      <c r="D226" s="283">
        <v>4110</v>
      </c>
      <c r="E226" s="276">
        <v>13000</v>
      </c>
      <c r="F226" s="271"/>
      <c r="G226" s="265">
        <f t="shared" si="6"/>
        <v>13000</v>
      </c>
    </row>
    <row r="227" spans="1:7" ht="12.75">
      <c r="A227" s="259"/>
      <c r="B227" s="260"/>
      <c r="C227" s="275" t="s">
        <v>79</v>
      </c>
      <c r="D227" s="283">
        <v>4120</v>
      </c>
      <c r="E227" s="276">
        <v>2000</v>
      </c>
      <c r="F227" s="271"/>
      <c r="G227" s="265">
        <f t="shared" si="6"/>
        <v>2000</v>
      </c>
    </row>
    <row r="228" spans="1:7" ht="12.75">
      <c r="A228" s="259"/>
      <c r="B228" s="260"/>
      <c r="C228" s="275" t="s">
        <v>83</v>
      </c>
      <c r="D228" s="283">
        <v>4170</v>
      </c>
      <c r="E228" s="276">
        <v>20000</v>
      </c>
      <c r="F228" s="271"/>
      <c r="G228" s="265">
        <f t="shared" si="6"/>
        <v>20000</v>
      </c>
    </row>
    <row r="229" spans="1:7" ht="12.75">
      <c r="A229" s="259"/>
      <c r="B229" s="260"/>
      <c r="C229" s="275" t="s">
        <v>80</v>
      </c>
      <c r="D229" s="256">
        <v>4210</v>
      </c>
      <c r="E229" s="276">
        <v>11000</v>
      </c>
      <c r="F229" s="271"/>
      <c r="G229" s="265">
        <f t="shared" si="6"/>
        <v>11000</v>
      </c>
    </row>
    <row r="230" spans="1:7" ht="12.75">
      <c r="A230" s="259"/>
      <c r="B230" s="260"/>
      <c r="C230" s="275" t="s">
        <v>98</v>
      </c>
      <c r="D230" s="283">
        <v>4260</v>
      </c>
      <c r="E230" s="276">
        <v>500</v>
      </c>
      <c r="F230" s="271"/>
      <c r="G230" s="265">
        <f t="shared" si="6"/>
        <v>500</v>
      </c>
    </row>
    <row r="231" spans="1:7" ht="12.75">
      <c r="A231" s="259"/>
      <c r="B231" s="296"/>
      <c r="C231" s="275" t="s">
        <v>73</v>
      </c>
      <c r="D231" s="256">
        <v>4300</v>
      </c>
      <c r="E231" s="276">
        <v>10500</v>
      </c>
      <c r="F231" s="271"/>
      <c r="G231" s="265">
        <f t="shared" si="6"/>
        <v>10500</v>
      </c>
    </row>
    <row r="232" spans="1:8" ht="12.75">
      <c r="A232" s="259"/>
      <c r="B232" s="175" t="s">
        <v>132</v>
      </c>
      <c r="C232" s="156" t="s">
        <v>56</v>
      </c>
      <c r="D232" s="315"/>
      <c r="E232" s="273">
        <f>IF(SUM(E233:E234)&gt;0,SUM(E233:E234),"")</f>
        <v>55923</v>
      </c>
      <c r="F232" s="273">
        <f>IF(SUM(F234:F234)&gt;0,SUM(F234:F234),"")</f>
      </c>
      <c r="G232" s="273">
        <f>IF(SUM(G233:G234)&gt;0,SUM(G233:G234),"")</f>
        <v>55923</v>
      </c>
      <c r="H232" s="329"/>
    </row>
    <row r="233" spans="1:7" ht="24">
      <c r="A233" s="259"/>
      <c r="B233" s="260"/>
      <c r="C233" s="310" t="s">
        <v>124</v>
      </c>
      <c r="D233" s="262">
        <v>3020</v>
      </c>
      <c r="E233" s="322">
        <v>30411</v>
      </c>
      <c r="F233" s="323"/>
      <c r="G233" s="265">
        <f>E233</f>
        <v>30411</v>
      </c>
    </row>
    <row r="234" spans="1:7" ht="13.5" thickBot="1">
      <c r="A234" s="259"/>
      <c r="B234" s="260"/>
      <c r="C234" s="301" t="s">
        <v>117</v>
      </c>
      <c r="D234" s="262">
        <v>3110</v>
      </c>
      <c r="E234" s="322">
        <v>25512</v>
      </c>
      <c r="F234" s="323"/>
      <c r="G234" s="265">
        <f t="shared" si="6"/>
        <v>25512</v>
      </c>
    </row>
    <row r="235" spans="1:7" ht="13.5" thickBot="1">
      <c r="A235" s="324"/>
      <c r="B235" s="325"/>
      <c r="C235" s="326" t="s">
        <v>133</v>
      </c>
      <c r="D235" s="327"/>
      <c r="E235" s="328">
        <f>IF(SUM(E86,E89,E93,E108,E124,E142,E173,E179,E222)&gt;0,SUM(E86,E89,E93,E108,E124,E142,E173,E179,E222),"")</f>
        <v>17126675</v>
      </c>
      <c r="F235" s="328">
        <f>IF(SUM(F86,F89,F93,F108,F124,F142,F173,F179,F222)&gt;0,SUM(F86,F89,F93,F108,F124,F142,F173,F179,F222),"")</f>
        <v>12312974</v>
      </c>
      <c r="G235" s="328">
        <f>IF(SUM(G86,G89,G93,G108,G124,G142,G173,G179,G222)&gt;0,SUM(G86,G89,G93,G108,G124,G142,G173,G179,G222),"")</f>
        <v>5003425</v>
      </c>
    </row>
    <row r="236" spans="1:7" ht="12.75">
      <c r="A236" s="125"/>
      <c r="B236" s="125"/>
      <c r="C236" s="125"/>
      <c r="D236" s="125"/>
      <c r="E236" s="125"/>
      <c r="F236" s="125"/>
      <c r="G236" s="125"/>
    </row>
    <row r="237" spans="1:7" ht="12.75">
      <c r="A237" s="125"/>
      <c r="B237" s="125"/>
      <c r="C237" s="125"/>
      <c r="D237" s="125"/>
      <c r="E237" s="125"/>
      <c r="F237" s="125"/>
      <c r="G237" s="125"/>
    </row>
    <row r="238" spans="1:7" ht="12.75">
      <c r="A238" s="125"/>
      <c r="B238" s="125"/>
      <c r="C238" s="125"/>
      <c r="D238" s="125"/>
      <c r="E238" s="125"/>
      <c r="F238" s="125"/>
      <c r="G238" s="125"/>
    </row>
    <row r="239" spans="1:7" ht="12.75">
      <c r="A239" s="125"/>
      <c r="B239" s="125"/>
      <c r="C239" s="125"/>
      <c r="D239" s="125"/>
      <c r="E239" s="125"/>
      <c r="F239" s="125"/>
      <c r="G239" s="125"/>
    </row>
    <row r="240" spans="1:7" ht="12.75">
      <c r="A240" s="125"/>
      <c r="B240" s="125"/>
      <c r="C240" s="125"/>
      <c r="D240" s="125"/>
      <c r="E240" s="125"/>
      <c r="F240" s="125"/>
      <c r="G240" s="125"/>
    </row>
    <row r="241" spans="5:6" ht="12.75">
      <c r="E241" s="193" t="s">
        <v>134</v>
      </c>
      <c r="F241" s="193"/>
    </row>
    <row r="242" spans="5:6" ht="12.75">
      <c r="E242" s="193"/>
      <c r="F242" s="193"/>
    </row>
    <row r="243" spans="5:6" ht="12.75">
      <c r="E243" s="193" t="s">
        <v>135</v>
      </c>
      <c r="F243" s="193"/>
    </row>
  </sheetData>
  <mergeCells count="4">
    <mergeCell ref="E7:E8"/>
    <mergeCell ref="F7:G7"/>
    <mergeCell ref="E83:E84"/>
    <mergeCell ref="F83:G83"/>
  </mergeCells>
  <printOptions/>
  <pageMargins left="0.5905511811023623" right="0.5905511811023623" top="0.5905511811023623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ELA-B</cp:lastModifiedBy>
  <cp:lastPrinted>2005-10-05T09:01:23Z</cp:lastPrinted>
  <dcterms:created xsi:type="dcterms:W3CDTF">2004-02-02T12:08:46Z</dcterms:created>
  <dcterms:modified xsi:type="dcterms:W3CDTF">2005-10-05T09:11:33Z</dcterms:modified>
  <cp:category/>
  <cp:version/>
  <cp:contentType/>
  <cp:contentStatus/>
</cp:coreProperties>
</file>